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OneDrive\デスクトップ\"/>
    </mc:Choice>
  </mc:AlternateContent>
  <xr:revisionPtr revIDLastSave="0" documentId="13_ncr:1_{6205E27C-9368-440D-851C-33F46FF61770}" xr6:coauthVersionLast="47" xr6:coauthVersionMax="47" xr10:uidLastSave="{00000000-0000-0000-0000-000000000000}"/>
  <workbookProtection workbookAlgorithmName="SHA-512" workbookHashValue="cL77aTcbirxxIlvZ2llG5VPyHOsLYF66ph0rtnpSIvQxR/WQVfRMvd6f/EuEEAohyYHJXkP0OXHqL5fvvLGXzA==" workbookSaltValue="PDEvaXrnmfKuFOzIg1ercQ==" workbookSpinCount="100000" lockStructure="1"/>
  <bookViews>
    <workbookView xWindow="-120" yWindow="-120" windowWidth="29040" windowHeight="15840" xr2:uid="{C6DF1A72-DE20-43F3-9D9E-0ECB2AF1F15D}"/>
  </bookViews>
  <sheets>
    <sheet name="参加申込一覧(自動入力用)" sheetId="1" r:id="rId1"/>
    <sheet name="参加申込一覧 (手入力用)" sheetId="3" r:id="rId2"/>
    <sheet name="リスト" sheetId="2" state="hidden" r:id="rId3"/>
  </sheets>
  <definedNames>
    <definedName name="プムセ" localSheetId="1">テーブル17[プムセ]</definedName>
    <definedName name="プムセ">テーブル17[プムセ]</definedName>
    <definedName name="女カデット" localSheetId="1">テーブル9[女中学生]</definedName>
    <definedName name="女カデット">テーブル9[女中学生]</definedName>
    <definedName name="女シニア" localSheetId="1">テーブル14[女シニア]</definedName>
    <definedName name="女シニア">テーブル14[女シニア]</definedName>
    <definedName name="女チルドレン" localSheetId="1">テーブル7[女小学生]</definedName>
    <definedName name="女チルドレン">テーブル7[女小学生]</definedName>
    <definedName name="女ビギナー">#REF!</definedName>
    <definedName name="女マスターズ" localSheetId="1">テーブル16[女マスターズ]</definedName>
    <definedName name="女マスターズ">テーブル16[女マスターズ]</definedName>
    <definedName name="女高校生">テーブル11[女高校生]</definedName>
    <definedName name="女小学生">テーブル7[女小学生]</definedName>
    <definedName name="女中学生">テーブル9[女中学生]</definedName>
    <definedName name="女幼児" localSheetId="1">テーブル3[女幼児]</definedName>
    <definedName name="女幼児">テーブル3[女幼児]</definedName>
    <definedName name="男カデット" localSheetId="1">テーブル8[男中学生]</definedName>
    <definedName name="男カデット">テーブル8[男中学生]</definedName>
    <definedName name="男シニア" localSheetId="1">テーブル13[男シニア]</definedName>
    <definedName name="男シニア">テーブル13[男シニア]</definedName>
    <definedName name="男ジュニア" localSheetId="1">テーブル10[男高校生]</definedName>
    <definedName name="男ジュニア">テーブル10[男高校生]</definedName>
    <definedName name="男チルドレン" localSheetId="1">テーブル6[男小学生]</definedName>
    <definedName name="男チルドレン">テーブル6[男小学生]</definedName>
    <definedName name="男ビギナー">#REF!</definedName>
    <definedName name="男マスターズ" localSheetId="1">テーブル15[男マスターズ]</definedName>
    <definedName name="男マスターズ">テーブル15[男マスターズ]</definedName>
    <definedName name="男高校生">テーブル10[男高校生]</definedName>
    <definedName name="男小学生">テーブル6[男小学生]</definedName>
    <definedName name="男中学生">テーブル8[男中学生]</definedName>
    <definedName name="男幼児" localSheetId="1">テーブル2[男幼児]</definedName>
    <definedName name="男幼児">テーブル2[男幼児]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R14" i="1"/>
  <c r="R12" i="1"/>
  <c r="N15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S12" i="1"/>
  <c r="R13" i="1"/>
  <c r="S13" i="1"/>
  <c r="T13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R56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K14" i="1"/>
  <c r="Q9" i="3" l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22" i="1"/>
  <c r="K21" i="1"/>
  <c r="K20" i="1"/>
  <c r="K19" i="1"/>
  <c r="K18" i="1"/>
  <c r="K17" i="1"/>
  <c r="K16" i="1"/>
  <c r="K15" i="1"/>
  <c r="K13" i="1"/>
  <c r="K12" i="1"/>
  <c r="Q47" i="1" l="1"/>
  <c r="Q50" i="1"/>
  <c r="Q46" i="1"/>
  <c r="Q42" i="1"/>
  <c r="Q38" i="1"/>
  <c r="Q59" i="1"/>
  <c r="Q55" i="1"/>
  <c r="Q51" i="1"/>
  <c r="Q43" i="1"/>
  <c r="Q37" i="1"/>
  <c r="Q35" i="1"/>
  <c r="Q29" i="1"/>
  <c r="Q27" i="1"/>
  <c r="Q30" i="1"/>
  <c r="Q36" i="1"/>
  <c r="Q34" i="1"/>
  <c r="Q28" i="1"/>
  <c r="Q26" i="1"/>
  <c r="Q58" i="1"/>
  <c r="Q54" i="1"/>
  <c r="Q49" i="1"/>
  <c r="Q44" i="1"/>
  <c r="Q41" i="1"/>
  <c r="Q39" i="1"/>
  <c r="Q32" i="1"/>
  <c r="Q25" i="1"/>
  <c r="Q23" i="1"/>
  <c r="Q60" i="1"/>
  <c r="Q57" i="1"/>
  <c r="Q52" i="1"/>
  <c r="Q61" i="1"/>
  <c r="Q56" i="1"/>
  <c r="Q53" i="1"/>
  <c r="Q48" i="1"/>
  <c r="Q45" i="1"/>
  <c r="Q40" i="1"/>
  <c r="Q33" i="1"/>
  <c r="Q31" i="1"/>
  <c r="Q24" i="1"/>
  <c r="Q62" i="1"/>
  <c r="Q17" i="1"/>
  <c r="Q22" i="1"/>
  <c r="Q18" i="1"/>
  <c r="Q14" i="1"/>
  <c r="Q21" i="1"/>
  <c r="Q13" i="1"/>
  <c r="Q16" i="1"/>
  <c r="Q19" i="1"/>
  <c r="Q15" i="1"/>
  <c r="Q20" i="1"/>
  <c r="P9" i="1" l="1"/>
</calcChain>
</file>

<file path=xl/sharedStrings.xml><?xml version="1.0" encoding="utf-8"?>
<sst xmlns="http://schemas.openxmlformats.org/spreadsheetml/2006/main" count="784" uniqueCount="229">
  <si>
    <t xml:space="preserve">駐神戸大韓民国総領事杯 </t>
    <phoneticPr fontId="1"/>
  </si>
  <si>
    <t>２０２４ HYOGO OPEN  参加申込書</t>
    <rPh sb="17" eb="22">
      <t>サンカモウシコミショ</t>
    </rPh>
    <phoneticPr fontId="1"/>
  </si>
  <si>
    <t>団体名</t>
    <rPh sb="0" eb="3">
      <t>ダンタイメイ</t>
    </rPh>
    <phoneticPr fontId="1"/>
  </si>
  <si>
    <t>責任者名</t>
    <rPh sb="0" eb="3">
      <t>セキニンシャ</t>
    </rPh>
    <rPh sb="3" eb="4">
      <t>メイ</t>
    </rPh>
    <phoneticPr fontId="1"/>
  </si>
  <si>
    <t>連絡先電話番号</t>
    <rPh sb="0" eb="7">
      <t>レンラクサキデンワバンゴウ</t>
    </rPh>
    <phoneticPr fontId="1"/>
  </si>
  <si>
    <t>メールアドレス</t>
    <phoneticPr fontId="1"/>
  </si>
  <si>
    <t>選手名</t>
    <rPh sb="0" eb="3">
      <t>センシュメイ</t>
    </rPh>
    <phoneticPr fontId="1"/>
  </si>
  <si>
    <t>フリガナ</t>
    <phoneticPr fontId="1"/>
  </si>
  <si>
    <t>生年月日</t>
    <rPh sb="0" eb="4">
      <t>セイネンガッピ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</si>
  <si>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</si>
  <si>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</si>
  <si>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段・級</t>
    <rPh sb="0" eb="1">
      <t>ダン</t>
    </rPh>
    <rPh sb="2" eb="3">
      <t>キュウ</t>
    </rPh>
    <phoneticPr fontId="1"/>
  </si>
  <si>
    <t>出場種目</t>
    <rPh sb="0" eb="4">
      <t>シュツジョウシュモク</t>
    </rPh>
    <phoneticPr fontId="1"/>
  </si>
  <si>
    <t>mailto:info@taekwondo-hyogo.jp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</si>
  <si>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</si>
  <si>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</si>
  <si>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</si>
  <si>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№</t>
    <phoneticPr fontId="1"/>
  </si>
  <si>
    <t>９級</t>
    <rPh sb="1" eb="2">
      <t>キュウ</t>
    </rPh>
    <phoneticPr fontId="1"/>
  </si>
  <si>
    <t>８級</t>
    <rPh sb="1" eb="2">
      <t>キュウ</t>
    </rPh>
    <phoneticPr fontId="1"/>
  </si>
  <si>
    <t>７級</t>
    <rPh sb="1" eb="2">
      <t>キュウ</t>
    </rPh>
    <phoneticPr fontId="1"/>
  </si>
  <si>
    <t>６級</t>
    <rPh sb="1" eb="2">
      <t>キュウ</t>
    </rPh>
    <phoneticPr fontId="1"/>
  </si>
  <si>
    <t>５級</t>
    <rPh sb="1" eb="2">
      <t>キュウ</t>
    </rPh>
    <phoneticPr fontId="1"/>
  </si>
  <si>
    <t>４級</t>
    <rPh sb="1" eb="2">
      <t>キュウ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</si>
  <si>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</si>
  <si>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</si>
  <si>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</si>
  <si>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初段(1品)以上</t>
    <rPh sb="0" eb="2">
      <t>ショダン</t>
    </rPh>
    <rPh sb="4" eb="5">
      <t>ヒン</t>
    </rPh>
    <rPh sb="6" eb="8">
      <t>イジョウ</t>
    </rPh>
    <phoneticPr fontId="1"/>
  </si>
  <si>
    <t>キョルギ</t>
    <phoneticPr fontId="1"/>
  </si>
  <si>
    <t>プムセ</t>
    <phoneticPr fontId="1"/>
  </si>
  <si>
    <t>郵便番号　住所</t>
    <rPh sb="0" eb="4">
      <t>ユウビンバンゴウ</t>
    </rPh>
    <rPh sb="5" eb="7">
      <t>ジュウショ</t>
    </rPh>
    <phoneticPr fontId="1"/>
  </si>
  <si>
    <t>〒　　-</t>
    <phoneticPr fontId="1"/>
  </si>
  <si>
    <t>パラキョルギ</t>
    <phoneticPr fontId="1"/>
  </si>
  <si>
    <t>プムセ</t>
    <phoneticPr fontId="1"/>
  </si>
  <si>
    <t>初級</t>
    <rPh sb="0" eb="2">
      <t>ショキュウ</t>
    </rPh>
    <phoneticPr fontId="1"/>
  </si>
  <si>
    <t>上級</t>
    <rPh sb="0" eb="2">
      <t>ジョウキュウ</t>
    </rPh>
    <phoneticPr fontId="1"/>
  </si>
  <si>
    <t>カテゴリー</t>
    <phoneticPr fontId="1"/>
  </si>
  <si>
    <t>幼児</t>
    <rPh sb="0" eb="2">
      <t>ヨウジ</t>
    </rPh>
    <phoneticPr fontId="1"/>
  </si>
  <si>
    <t>シニア</t>
    <phoneticPr fontId="1"/>
  </si>
  <si>
    <t>マスターズ</t>
    <phoneticPr fontId="1"/>
  </si>
  <si>
    <t>キョルギ</t>
    <phoneticPr fontId="1"/>
  </si>
  <si>
    <t>中級</t>
    <rPh sb="0" eb="2">
      <t>チュウキュウ</t>
    </rPh>
    <phoneticPr fontId="1"/>
  </si>
  <si>
    <t>１０級</t>
    <rPh sb="2" eb="3">
      <t>キュウ</t>
    </rPh>
    <phoneticPr fontId="1"/>
  </si>
  <si>
    <t>キョルギ＆プムセ</t>
    <phoneticPr fontId="1"/>
  </si>
  <si>
    <t>プムセ</t>
  </si>
  <si>
    <t>男幼児</t>
    <rPh sb="0" eb="1">
      <t>オトコ</t>
    </rPh>
    <rPh sb="1" eb="3">
      <t>ヨウジ</t>
    </rPh>
    <phoneticPr fontId="1"/>
  </si>
  <si>
    <t>女幼児</t>
    <rPh sb="0" eb="1">
      <t>オンナ</t>
    </rPh>
    <rPh sb="1" eb="3">
      <t>ヨウジ</t>
    </rPh>
    <phoneticPr fontId="1"/>
  </si>
  <si>
    <t>◆出場種目を選択</t>
    <rPh sb="1" eb="3">
      <t>シュツジョウ</t>
    </rPh>
    <rPh sb="3" eb="5">
      <t>シュモク</t>
    </rPh>
    <rPh sb="5" eb="7">
      <t>センタク</t>
    </rPh>
    <phoneticPr fontId="1"/>
  </si>
  <si>
    <t>――――――――――――――</t>
  </si>
  <si>
    <t>――――――――――――――</t>
    <phoneticPr fontId="1"/>
  </si>
  <si>
    <t>幼児　男女</t>
    <rPh sb="0" eb="2">
      <t>ヨウジ</t>
    </rPh>
    <rPh sb="3" eb="5">
      <t>ダンジョ</t>
    </rPh>
    <phoneticPr fontId="1"/>
  </si>
  <si>
    <t>男シニア</t>
    <rPh sb="0" eb="1">
      <t>オトコ</t>
    </rPh>
    <phoneticPr fontId="1"/>
  </si>
  <si>
    <t>女シニア</t>
    <rPh sb="0" eb="1">
      <t>オンナ2</t>
    </rPh>
    <phoneticPr fontId="1"/>
  </si>
  <si>
    <t>男マスターズ</t>
    <rPh sb="0" eb="1">
      <t>オトコ</t>
    </rPh>
    <phoneticPr fontId="1"/>
  </si>
  <si>
    <t>女マスターズ</t>
    <rPh sb="0" eb="1">
      <t>オンナ22</t>
    </rPh>
    <phoneticPr fontId="1"/>
  </si>
  <si>
    <t>マスターズ　男子(エントリー状況を見て組み合わせ)</t>
    <rPh sb="6" eb="8">
      <t>ダンシ</t>
    </rPh>
    <rPh sb="14" eb="16">
      <t>ジョウキョウ</t>
    </rPh>
    <rPh sb="17" eb="18">
      <t>ミ</t>
    </rPh>
    <rPh sb="19" eb="20">
      <t>ク</t>
    </rPh>
    <rPh sb="21" eb="22">
      <t>ア</t>
    </rPh>
    <phoneticPr fontId="1"/>
  </si>
  <si>
    <t>マスターズ　女子(エントリー状況を見て組み合わせ)</t>
    <rPh sb="6" eb="8">
      <t>ジョシ</t>
    </rPh>
    <rPh sb="14" eb="16">
      <t>ジョウキョウ</t>
    </rPh>
    <rPh sb="17" eb="18">
      <t>ミ</t>
    </rPh>
    <rPh sb="19" eb="20">
      <t>ク</t>
    </rPh>
    <rPh sb="21" eb="22">
      <t>ア</t>
    </rPh>
    <phoneticPr fontId="1"/>
  </si>
  <si>
    <t>=CONCAT([@性別],[@カテゴリー])</t>
    <phoneticPr fontId="1"/>
  </si>
  <si>
    <t>◆出場等級を選択</t>
    <rPh sb="1" eb="3">
      <t>シュツジョウ</t>
    </rPh>
    <rPh sb="3" eb="5">
      <t>トウキュウ</t>
    </rPh>
    <rPh sb="5" eb="7">
      <t>センタク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</si>
  <si>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</si>
  <si>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</si>
  <si>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</si>
  <si>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パラキョルギ</t>
    <phoneticPr fontId="1"/>
  </si>
  <si>
    <t>リスト選択用</t>
    <rPh sb="3" eb="6">
      <t>センタクヨウ</t>
    </rPh>
    <phoneticPr fontId="1"/>
  </si>
  <si>
    <t>等級</t>
    <rPh sb="0" eb="2">
      <t>トウキュウ</t>
    </rPh>
    <phoneticPr fontId="1"/>
  </si>
  <si>
    <t>キョルギ
エントリー等級</t>
    <rPh sb="10" eb="12">
      <t>トウキュウ</t>
    </rPh>
    <phoneticPr fontId="1"/>
  </si>
  <si>
    <t>プムセ
エントリー等級</t>
    <rPh sb="9" eb="11">
      <t>トウキュウ</t>
    </rPh>
    <phoneticPr fontId="1"/>
  </si>
  <si>
    <t>キョルギ種目</t>
    <rPh sb="4" eb="6">
      <t>シュモク</t>
    </rPh>
    <phoneticPr fontId="1"/>
  </si>
  <si>
    <t>兵庫　例</t>
    <rPh sb="0" eb="2">
      <t>ヒョウゴ</t>
    </rPh>
    <rPh sb="3" eb="4">
      <t>レイ</t>
    </rPh>
    <phoneticPr fontId="1"/>
  </si>
  <si>
    <t>ヒョウゴ　レイ</t>
    <phoneticPr fontId="1"/>
  </si>
  <si>
    <t>◆選択</t>
    <rPh sb="1" eb="3">
      <t>センタク</t>
    </rPh>
    <phoneticPr fontId="1"/>
  </si>
  <si>
    <t>◆選択</t>
    <rPh sb="1" eb="3">
      <t>センタク</t>
    </rPh>
    <phoneticPr fontId="1"/>
  </si>
  <si>
    <t>キョルギ費</t>
    <rPh sb="4" eb="5">
      <t>ヒ</t>
    </rPh>
    <phoneticPr fontId="1"/>
  </si>
  <si>
    <t>プムセ費</t>
    <rPh sb="3" eb="4">
      <t>ヒ</t>
    </rPh>
    <phoneticPr fontId="1"/>
  </si>
  <si>
    <t>パラキョルギ費</t>
    <rPh sb="6" eb="7">
      <t>ヒ</t>
    </rPh>
    <phoneticPr fontId="1"/>
  </si>
  <si>
    <t>参加費総合計</t>
    <rPh sb="0" eb="6">
      <t>サンカヒソウゴウケイ</t>
    </rPh>
    <phoneticPr fontId="1"/>
  </si>
  <si>
    <t>パラキョルギ</t>
    <phoneticPr fontId="1"/>
  </si>
  <si>
    <t>パラキョルギ(エントリー状況を見て組み合わせ)</t>
    <phoneticPr fontId="1"/>
  </si>
  <si>
    <t>〒 　　-</t>
    <phoneticPr fontId="1"/>
  </si>
  <si>
    <t>提出先メールはこちらをクリック→</t>
    <rPh sb="0" eb="3">
      <t>テイシュツサキ</t>
    </rPh>
    <phoneticPr fontId="1"/>
  </si>
  <si>
    <t>名義人：　一般社団法人兵庫県テコンドー協会</t>
    <rPh sb="0" eb="3">
      <t>メイギニン</t>
    </rPh>
    <rPh sb="5" eb="11">
      <t>イッパンシャダンホウジン</t>
    </rPh>
    <rPh sb="11" eb="14">
      <t>ヒョウゴケン</t>
    </rPh>
    <rPh sb="19" eb="21">
      <t>キョウカイ</t>
    </rPh>
    <phoneticPr fontId="1"/>
  </si>
  <si>
    <t>手入力用</t>
    <rPh sb="0" eb="4">
      <t>テニュウリョクヨウ</t>
    </rPh>
    <phoneticPr fontId="1"/>
  </si>
  <si>
    <t>キョルギ＆プムセ</t>
    <phoneticPr fontId="1"/>
  </si>
  <si>
    <t>合計金額選択</t>
    <rPh sb="0" eb="6">
      <t>ゴウケイキンガクセンタク</t>
    </rPh>
    <phoneticPr fontId="1"/>
  </si>
  <si>
    <t>№</t>
  </si>
  <si>
    <t>選手名</t>
  </si>
  <si>
    <t>フリガナ</t>
  </si>
  <si>
    <t>生年月日</t>
  </si>
  <si>
    <t>身長</t>
  </si>
  <si>
    <t>体重</t>
  </si>
  <si>
    <t>性別</t>
  </si>
  <si>
    <t>段・級</t>
  </si>
  <si>
    <t>出場種目</t>
  </si>
  <si>
    <t>キョルギ
出場カテゴリー</t>
  </si>
  <si>
    <t>リスト選択用</t>
  </si>
  <si>
    <t>キョルギ種目</t>
  </si>
  <si>
    <t>キョルギ
エントリー等級</t>
  </si>
  <si>
    <t>段級判定
確認用</t>
  </si>
  <si>
    <t>プムセ出場
カテゴリー</t>
  </si>
  <si>
    <t>プムセ
エントリー等級</t>
  </si>
  <si>
    <t>パラキョルギ</t>
  </si>
  <si>
    <t>※注意）参加申込一覧(自動入力用) シートが使用できない場合、こちらに入力してください</t>
    <rPh sb="1" eb="3">
      <t>チュウイ</t>
    </rPh>
    <rPh sb="4" eb="6">
      <t>サンカ</t>
    </rPh>
    <rPh sb="6" eb="8">
      <t>モウシコミ</t>
    </rPh>
    <rPh sb="8" eb="10">
      <t>イチラン</t>
    </rPh>
    <rPh sb="11" eb="13">
      <t>ジドウ</t>
    </rPh>
    <rPh sb="13" eb="15">
      <t>ニュウリョク</t>
    </rPh>
    <rPh sb="15" eb="16">
      <t>ヨウ</t>
    </rPh>
    <rPh sb="22" eb="24">
      <t>シヨウ</t>
    </rPh>
    <rPh sb="28" eb="30">
      <t>バアイ</t>
    </rPh>
    <rPh sb="35" eb="37">
      <t>ニュウリョク</t>
    </rPh>
    <phoneticPr fontId="1"/>
  </si>
  <si>
    <t>→　左から順番に入力してください</t>
    <rPh sb="2" eb="3">
      <t>ヒダリ</t>
    </rPh>
    <rPh sb="5" eb="7">
      <t>ジュンバン</t>
    </rPh>
    <rPh sb="8" eb="10">
      <t>ニュウリョク</t>
    </rPh>
    <phoneticPr fontId="1"/>
  </si>
  <si>
    <t>※誕生日を 西暦/月/日 で入力</t>
    <rPh sb="1" eb="4">
      <t>タンジョウビ</t>
    </rPh>
    <rPh sb="6" eb="8">
      <t>セイレキ</t>
    </rPh>
    <rPh sb="9" eb="10">
      <t>ツキ</t>
    </rPh>
    <rPh sb="11" eb="12">
      <t>ヒ</t>
    </rPh>
    <rPh sb="14" eb="16">
      <t>ニュウリョク</t>
    </rPh>
    <phoneticPr fontId="1"/>
  </si>
  <si>
    <t>第３回 兵庫OPEN  参加申込書</t>
    <rPh sb="0" eb="1">
      <t>ダイ</t>
    </rPh>
    <rPh sb="2" eb="3">
      <t>カイ</t>
    </rPh>
    <rPh sb="4" eb="6">
      <t>ヒョウゴ</t>
    </rPh>
    <rPh sb="12" eb="17">
      <t>サンカモウシコミショ</t>
    </rPh>
    <phoneticPr fontId="1"/>
  </si>
  <si>
    <t>② 【参加費】 道場ごとに集めていただいて一括での振り込みをお願い致します</t>
    <phoneticPr fontId="1"/>
  </si>
  <si>
    <t>ビギナー</t>
    <phoneticPr fontId="1"/>
  </si>
  <si>
    <t>小学生</t>
    <rPh sb="0" eb="3">
      <t>ショウガクセイ</t>
    </rPh>
    <phoneticPr fontId="1"/>
  </si>
  <si>
    <t>mailto:hyogoopen.info@gmail.com</t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</si>
  <si>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</si>
  <si>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</si>
  <si>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男小学生</t>
    <rPh sb="0" eb="1">
      <t>オトコ</t>
    </rPh>
    <rPh sb="1" eb="4">
      <t>ショウガクセイ</t>
    </rPh>
    <phoneticPr fontId="1"/>
  </si>
  <si>
    <t>女小学生</t>
    <rPh sb="0" eb="1">
      <t>オンナ</t>
    </rPh>
    <phoneticPr fontId="1"/>
  </si>
  <si>
    <t>ビギナー　男女</t>
    <rPh sb="5" eb="7">
      <t>ダンジョ</t>
    </rPh>
    <phoneticPr fontId="1"/>
  </si>
  <si>
    <t>小学１・２年生　ー１９kg　男子</t>
    <rPh sb="0" eb="2">
      <t>ショウガク</t>
    </rPh>
    <rPh sb="5" eb="7">
      <t>ネンセイ</t>
    </rPh>
    <rPh sb="14" eb="16">
      <t>ダンシ</t>
    </rPh>
    <phoneticPr fontId="1"/>
  </si>
  <si>
    <t>小学１・２年生　ー２３kg　男子</t>
    <phoneticPr fontId="1"/>
  </si>
  <si>
    <t>小学１・２年生　ー２７kg　男子</t>
    <phoneticPr fontId="1"/>
  </si>
  <si>
    <t>小学１・２年生　+２７kg　男子</t>
    <phoneticPr fontId="1"/>
  </si>
  <si>
    <t>小学３・４年生　ー２４kg　男子</t>
    <phoneticPr fontId="1"/>
  </si>
  <si>
    <t>小学３・４年生　ー２４kg　女子</t>
    <rPh sb="14" eb="16">
      <t>ジョシ</t>
    </rPh>
    <phoneticPr fontId="1"/>
  </si>
  <si>
    <t>小学３・４年生　ー２８kg　女子</t>
    <phoneticPr fontId="1"/>
  </si>
  <si>
    <t>小学３・４年生　ー３３kg　女子</t>
    <phoneticPr fontId="1"/>
  </si>
  <si>
    <t>小学３・４年生　+３３kg　女子</t>
    <phoneticPr fontId="1"/>
  </si>
  <si>
    <t>小学３・４年生　ー２８kg　男子</t>
    <phoneticPr fontId="1"/>
  </si>
  <si>
    <t>小学３・４年生　ー３３kg　男子</t>
    <phoneticPr fontId="1"/>
  </si>
  <si>
    <t>小学３・４年生　+３３kg　男子</t>
    <phoneticPr fontId="1"/>
  </si>
  <si>
    <t>小学１・２年生　ー１９kg　女子</t>
    <rPh sb="14" eb="16">
      <t>ジョシ</t>
    </rPh>
    <phoneticPr fontId="1"/>
  </si>
  <si>
    <t>小学１・２年生　ー２３kg　女子</t>
    <phoneticPr fontId="1"/>
  </si>
  <si>
    <t>小学１・２年生　ー２７kg　女子</t>
    <phoneticPr fontId="1"/>
  </si>
  <si>
    <t>小学１・２年生　+２７kg　女子</t>
    <phoneticPr fontId="1"/>
  </si>
  <si>
    <t>小学５・６年生　ー３３kg　男子</t>
    <rPh sb="14" eb="16">
      <t>ダンシ</t>
    </rPh>
    <phoneticPr fontId="1"/>
  </si>
  <si>
    <t>小学５・６年生　ー３７kg　男子</t>
    <phoneticPr fontId="1"/>
  </si>
  <si>
    <t>小学５・６年生　ー４１kg　男子</t>
    <phoneticPr fontId="1"/>
  </si>
  <si>
    <t>小学５・６年生　＋４１kg　男子</t>
    <phoneticPr fontId="1"/>
  </si>
  <si>
    <t>小学５・６年生　ー３３kg　女子</t>
    <rPh sb="14" eb="16">
      <t>ジョシ</t>
    </rPh>
    <phoneticPr fontId="1"/>
  </si>
  <si>
    <t>小学５・６年生　ー３７kg　女子</t>
    <phoneticPr fontId="1"/>
  </si>
  <si>
    <t>小学５・６年生　ー４１kg　女子</t>
    <phoneticPr fontId="1"/>
  </si>
  <si>
    <t>小学５・６年生　＋４１kg　女子</t>
    <phoneticPr fontId="1"/>
  </si>
  <si>
    <t>男中学生</t>
    <rPh sb="1" eb="4">
      <t>チュウガクセイ</t>
    </rPh>
    <phoneticPr fontId="1"/>
  </si>
  <si>
    <t>女中学生</t>
    <phoneticPr fontId="1"/>
  </si>
  <si>
    <t>中学生　ー３７kg　男子</t>
    <rPh sb="0" eb="3">
      <t>チュウガクセイ</t>
    </rPh>
    <rPh sb="10" eb="12">
      <t>ダンシ</t>
    </rPh>
    <phoneticPr fontId="1"/>
  </si>
  <si>
    <t>中学生　ー３３kg　女子</t>
    <rPh sb="0" eb="3">
      <t>チュウガクセイ</t>
    </rPh>
    <rPh sb="10" eb="12">
      <t>ジョシ</t>
    </rPh>
    <phoneticPr fontId="1"/>
  </si>
  <si>
    <t>中学生　ー４１kg　女子</t>
    <rPh sb="10" eb="12">
      <t>ジョシ</t>
    </rPh>
    <phoneticPr fontId="1"/>
  </si>
  <si>
    <t>中学生　ー４７kg　女子</t>
    <rPh sb="10" eb="12">
      <t>ジョシ</t>
    </rPh>
    <phoneticPr fontId="1"/>
  </si>
  <si>
    <t>中学生　ー５５kg　女子</t>
    <rPh sb="10" eb="12">
      <t>ジョシ</t>
    </rPh>
    <phoneticPr fontId="1"/>
  </si>
  <si>
    <t>中学生　+５５kg　女子</t>
    <rPh sb="10" eb="12">
      <t>ジョシ</t>
    </rPh>
    <phoneticPr fontId="1"/>
  </si>
  <si>
    <t>男高校生</t>
    <rPh sb="0" eb="1">
      <t>オトコ</t>
    </rPh>
    <rPh sb="1" eb="4">
      <t>コウコウセイ</t>
    </rPh>
    <phoneticPr fontId="1"/>
  </si>
  <si>
    <t>高校生→シニア　ー５８kg　男子</t>
    <rPh sb="0" eb="3">
      <t>コウコウセイ</t>
    </rPh>
    <rPh sb="14" eb="16">
      <t>ダンシ</t>
    </rPh>
    <phoneticPr fontId="1"/>
  </si>
  <si>
    <t>高校生→シニア　ー６８kg　男子</t>
    <rPh sb="0" eb="3">
      <t>コウコウセイ</t>
    </rPh>
    <rPh sb="14" eb="16">
      <t>ダンシ</t>
    </rPh>
    <phoneticPr fontId="1"/>
  </si>
  <si>
    <t>高校生→シニア　ー８０kg　男子</t>
    <rPh sb="0" eb="3">
      <t>コウコウセイ</t>
    </rPh>
    <rPh sb="14" eb="16">
      <t>ダンシ</t>
    </rPh>
    <phoneticPr fontId="1"/>
  </si>
  <si>
    <t>高校生→シニア　+８０kg　男子</t>
    <rPh sb="0" eb="3">
      <t>コウコウセイ</t>
    </rPh>
    <rPh sb="14" eb="16">
      <t>ダンシ</t>
    </rPh>
    <phoneticPr fontId="1"/>
  </si>
  <si>
    <t>高校生→シニア　ー４９kg　女子</t>
    <rPh sb="14" eb="16">
      <t>ジョシ</t>
    </rPh>
    <phoneticPr fontId="1"/>
  </si>
  <si>
    <t>高校生→シニア　ー５７kg　女子</t>
    <rPh sb="14" eb="16">
      <t>ジョシ</t>
    </rPh>
    <phoneticPr fontId="1"/>
  </si>
  <si>
    <t>高校生→シニア　ー６７kg　女子</t>
    <rPh sb="14" eb="16">
      <t>ジョシ</t>
    </rPh>
    <phoneticPr fontId="1"/>
  </si>
  <si>
    <t>高校生→シニア　+６７kg　女子</t>
    <rPh sb="14" eb="16">
      <t>ジョシ</t>
    </rPh>
    <phoneticPr fontId="1"/>
  </si>
  <si>
    <t>高校生　ー５９kg　男子</t>
    <rPh sb="10" eb="12">
      <t>ダンシ</t>
    </rPh>
    <phoneticPr fontId="1"/>
  </si>
  <si>
    <t>高校生　ー６８kg　男子</t>
    <rPh sb="10" eb="12">
      <t>ダンシ</t>
    </rPh>
    <phoneticPr fontId="1"/>
  </si>
  <si>
    <t>高校生　+６８kg　男子</t>
    <rPh sb="10" eb="12">
      <t>ダンシ</t>
    </rPh>
    <phoneticPr fontId="1"/>
  </si>
  <si>
    <t>高校生→シニア　ー５４kg　男子</t>
    <rPh sb="0" eb="3">
      <t>コウコウセイ</t>
    </rPh>
    <rPh sb="14" eb="16">
      <t>ダンシ</t>
    </rPh>
    <phoneticPr fontId="1"/>
  </si>
  <si>
    <t>高校生→シニア　ー６３kg　男子</t>
    <rPh sb="0" eb="3">
      <t>コウコウセイ</t>
    </rPh>
    <rPh sb="14" eb="16">
      <t>ダンシ</t>
    </rPh>
    <phoneticPr fontId="1"/>
  </si>
  <si>
    <t>高校生　ー５２kg　女子</t>
    <rPh sb="10" eb="12">
      <t>ジョシ</t>
    </rPh>
    <phoneticPr fontId="1"/>
  </si>
  <si>
    <t>高校生　ー５９kg　女子</t>
    <rPh sb="10" eb="12">
      <t>ジョシ</t>
    </rPh>
    <phoneticPr fontId="1"/>
  </si>
  <si>
    <t>高校生　+５９kg　女子</t>
    <rPh sb="10" eb="12">
      <t>ジョシ</t>
    </rPh>
    <phoneticPr fontId="1"/>
  </si>
  <si>
    <t>高校生→シニア　ー４６kg　女子</t>
    <rPh sb="14" eb="16">
      <t>ジョシ</t>
    </rPh>
    <phoneticPr fontId="1"/>
  </si>
  <si>
    <t>高校生→シニア　ー５３kg　女子</t>
    <rPh sb="14" eb="16">
      <t>ジョシ</t>
    </rPh>
    <phoneticPr fontId="1"/>
  </si>
  <si>
    <t>シニア　ー５８kg　男子</t>
    <rPh sb="10" eb="12">
      <t>ダンシ</t>
    </rPh>
    <phoneticPr fontId="1"/>
  </si>
  <si>
    <t>シニア　ー６８kg　男子</t>
    <rPh sb="10" eb="12">
      <t>ダンシ</t>
    </rPh>
    <phoneticPr fontId="1"/>
  </si>
  <si>
    <t>シニア　ー８０kg　男子</t>
    <rPh sb="10" eb="12">
      <t>ダンシ</t>
    </rPh>
    <phoneticPr fontId="1"/>
  </si>
  <si>
    <t>シニア　ー５４kg　男子</t>
    <rPh sb="10" eb="12">
      <t>ダンシ</t>
    </rPh>
    <phoneticPr fontId="1"/>
  </si>
  <si>
    <t>シニア　ー６３kg　男子</t>
    <rPh sb="10" eb="12">
      <t>ダンシ</t>
    </rPh>
    <phoneticPr fontId="1"/>
  </si>
  <si>
    <t>シニア　+８０kg　男子</t>
    <rPh sb="10" eb="12">
      <t>ダンシ</t>
    </rPh>
    <phoneticPr fontId="1"/>
  </si>
  <si>
    <t>シニア　ー４６kg　女子</t>
    <rPh sb="10" eb="12">
      <t>ジョシ</t>
    </rPh>
    <phoneticPr fontId="1"/>
  </si>
  <si>
    <t>シニア　ー４９kg　女子</t>
    <rPh sb="10" eb="12">
      <t>ジョシ</t>
    </rPh>
    <phoneticPr fontId="1"/>
  </si>
  <si>
    <t>シニア　ー５３kg　女子</t>
    <rPh sb="10" eb="12">
      <t>ジョシ</t>
    </rPh>
    <phoneticPr fontId="1"/>
  </si>
  <si>
    <t>シニア　ー５７kg　女子</t>
    <rPh sb="10" eb="12">
      <t>ジョシ</t>
    </rPh>
    <phoneticPr fontId="1"/>
  </si>
  <si>
    <t>シニア　ー６７kg　女子</t>
    <rPh sb="10" eb="12">
      <t>ジョシ</t>
    </rPh>
    <phoneticPr fontId="1"/>
  </si>
  <si>
    <t>シニア　+６７kg　女子</t>
    <rPh sb="10" eb="12">
      <t>ジョシ</t>
    </rPh>
    <phoneticPr fontId="1"/>
  </si>
  <si>
    <t>幼児男女(エントリー状況を見て組み合わせ)</t>
    <rPh sb="0" eb="2">
      <t>ヨウジ</t>
    </rPh>
    <rPh sb="2" eb="4">
      <t>ダンジョ</t>
    </rPh>
    <phoneticPr fontId="1"/>
  </si>
  <si>
    <t>幼児男女(エントリー状況を見て組み合わせ)</t>
    <rPh sb="0" eb="2">
      <t>ヨウジ</t>
    </rPh>
    <rPh sb="2" eb="4">
      <t>ダンジョ</t>
    </rPh>
    <rPh sb="10" eb="12">
      <t>ジョウキョウ</t>
    </rPh>
    <rPh sb="13" eb="14">
      <t>ミ</t>
    </rPh>
    <rPh sb="15" eb="16">
      <t>ク</t>
    </rPh>
    <rPh sb="17" eb="18">
      <t>ア</t>
    </rPh>
    <phoneticPr fontId="1"/>
  </si>
  <si>
    <t>※高校生とマスターズの選手はシニア階級に出場可能</t>
    <rPh sb="1" eb="4">
      <t>コウコウセイ</t>
    </rPh>
    <rPh sb="11" eb="13">
      <t>センシュ</t>
    </rPh>
    <rPh sb="17" eb="19">
      <t>カイキュウ</t>
    </rPh>
    <rPh sb="20" eb="24">
      <t>シュツジョウカノウ</t>
    </rPh>
    <phoneticPr fontId="1"/>
  </si>
  <si>
    <t>出場カテゴリー</t>
    <rPh sb="0" eb="2">
      <t>シュツジョウ</t>
    </rPh>
    <phoneticPr fontId="1"/>
  </si>
  <si>
    <t>女高校生</t>
    <rPh sb="0" eb="1">
      <t>オンナ</t>
    </rPh>
    <rPh sb="1" eb="4">
      <t>コウコウセイ</t>
    </rPh>
    <phoneticPr fontId="1"/>
  </si>
  <si>
    <t>エントリー級
自動判定</t>
    <rPh sb="5" eb="6">
      <t>キュウ</t>
    </rPh>
    <rPh sb="7" eb="9">
      <t>ジドウ</t>
    </rPh>
    <rPh sb="9" eb="11">
      <t>ハンテイ</t>
    </rPh>
    <phoneticPr fontId="1"/>
  </si>
  <si>
    <r>
      <t xml:space="preserve">参加費
</t>
    </r>
    <r>
      <rPr>
        <sz val="8"/>
        <color theme="1"/>
        <rFont val="Meiryo UI"/>
        <family val="3"/>
        <charset val="128"/>
      </rPr>
      <t>※すべて入力後、
金額が自動計算されます</t>
    </r>
    <rPh sb="0" eb="3">
      <t>サンカヒ</t>
    </rPh>
    <phoneticPr fontId="1"/>
  </si>
  <si>
    <r>
      <t>※団体責任者の承諾により、段・級該当より</t>
    </r>
    <r>
      <rPr>
        <b/>
        <u/>
        <sz val="11"/>
        <color rgb="FFFF0000"/>
        <rFont val="Meiryo UI"/>
        <family val="3"/>
        <charset val="128"/>
      </rPr>
      <t>上の級</t>
    </r>
    <r>
      <rPr>
        <b/>
        <sz val="11"/>
        <color rgb="FFFF0000"/>
        <rFont val="Meiryo UI"/>
        <family val="3"/>
        <charset val="128"/>
      </rPr>
      <t>に出場可能</t>
    </r>
    <rPh sb="1" eb="6">
      <t>ダンタイセキニンシャ</t>
    </rPh>
    <rPh sb="7" eb="9">
      <t>ショウダク</t>
    </rPh>
    <rPh sb="13" eb="14">
      <t>ダン</t>
    </rPh>
    <rPh sb="15" eb="16">
      <t>キュウ</t>
    </rPh>
    <rPh sb="16" eb="18">
      <t>ガイトウ</t>
    </rPh>
    <rPh sb="20" eb="21">
      <t>ウエ</t>
    </rPh>
    <rPh sb="22" eb="23">
      <t>キュウ</t>
    </rPh>
    <rPh sb="24" eb="28">
      <t>シュツジョウカノウ</t>
    </rPh>
    <phoneticPr fontId="1"/>
  </si>
  <si>
    <t>振込先：　三井住友銀行　兵庫支店(320)　</t>
    <rPh sb="0" eb="3">
      <t>フリコミサキ</t>
    </rPh>
    <rPh sb="5" eb="11">
      <t>ミツイスミトモギンコウ</t>
    </rPh>
    <rPh sb="12" eb="16">
      <t>ヒョウゴシテン</t>
    </rPh>
    <phoneticPr fontId="1"/>
  </si>
  <si>
    <t>普通　７８１５０７６</t>
  </si>
  <si>
    <t>① 【大会参加申込一覧 、大会出場同意書・保護者承諾書】２点 団体責任者様より</t>
    <phoneticPr fontId="1"/>
  </si>
  <si>
    <t xml:space="preserve">　　　　　各情報をご入力いただき、提出をお願いいたします </t>
    <phoneticPr fontId="1"/>
  </si>
  <si>
    <t>送付先メールアドレス　　　hyogoopen.info@gmail.com</t>
    <rPh sb="0" eb="3">
      <t>ソウフサキ</t>
    </rPh>
    <phoneticPr fontId="1"/>
  </si>
  <si>
    <t>お問い合わせ先　→　電話：078-453-0222　　　FAX：078-453-0227</t>
    <rPh sb="1" eb="2">
      <t>ト</t>
    </rPh>
    <rPh sb="3" eb="4">
      <t>ア</t>
    </rPh>
    <rPh sb="6" eb="7">
      <t>サキ</t>
    </rPh>
    <rPh sb="10" eb="12">
      <t>デンワ</t>
    </rPh>
    <phoneticPr fontId="1"/>
  </si>
  <si>
    <t>小学１・２年生　ー１９kg　男女</t>
    <rPh sb="0" eb="2">
      <t>ショウガク</t>
    </rPh>
    <rPh sb="5" eb="7">
      <t>ネンセイ</t>
    </rPh>
    <rPh sb="14" eb="16">
      <t>ダンジョ</t>
    </rPh>
    <phoneticPr fontId="1"/>
  </si>
  <si>
    <t>小学１・２年生　ー２３kg　男女</t>
    <phoneticPr fontId="1"/>
  </si>
  <si>
    <t>小学１・２年生　ー２７kg　男女</t>
    <phoneticPr fontId="1"/>
  </si>
  <si>
    <t>小学１・２年生　+２７kg　男女</t>
    <phoneticPr fontId="1"/>
  </si>
  <si>
    <t>小学３・４年生　ー２４kg　男女</t>
    <phoneticPr fontId="1"/>
  </si>
  <si>
    <t>小学３・４年生　ー２８kg　男女</t>
    <phoneticPr fontId="1"/>
  </si>
  <si>
    <t>小学３・４年生　ー３３kg　男女</t>
    <phoneticPr fontId="1"/>
  </si>
  <si>
    <t>小学３・４年生　+３３kg　男女</t>
    <phoneticPr fontId="1"/>
  </si>
  <si>
    <t>小学５・６年生　ー３３kg　男女</t>
    <rPh sb="14" eb="16">
      <t>ダンジョ</t>
    </rPh>
    <phoneticPr fontId="1"/>
  </si>
  <si>
    <t>小学５・６年生　ー３７kg　男女</t>
    <phoneticPr fontId="1"/>
  </si>
  <si>
    <t>小学５・６年生　ー４１kg　男女</t>
    <phoneticPr fontId="1"/>
  </si>
  <si>
    <t>小学５・６年生　＋４１kg　男女</t>
    <phoneticPr fontId="1"/>
  </si>
  <si>
    <t>パラキョルギ男女(エントリー状況を見て組み合わせ)</t>
    <rPh sb="6" eb="8">
      <t>ダンジョ</t>
    </rPh>
    <phoneticPr fontId="1"/>
  </si>
  <si>
    <t>マスターズ　男所(エントリー状況を見て組み合わせ)</t>
    <rPh sb="6" eb="7">
      <t>オトコ</t>
    </rPh>
    <rPh sb="7" eb="8">
      <t>ジョ</t>
    </rPh>
    <rPh sb="14" eb="16">
      <t>ジョウキョウ</t>
    </rPh>
    <rPh sb="17" eb="18">
      <t>ミ</t>
    </rPh>
    <rPh sb="19" eb="20">
      <t>ク</t>
    </rPh>
    <rPh sb="21" eb="22">
      <t>ア</t>
    </rPh>
    <phoneticPr fontId="1"/>
  </si>
  <si>
    <r>
      <rPr>
        <sz val="16"/>
        <color theme="1"/>
        <rFont val="Meiryo UI"/>
        <family val="3"/>
        <charset val="128"/>
      </rPr>
      <t>参加費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※合計を計算し
選択してください</t>
    </r>
    <phoneticPr fontId="1"/>
  </si>
  <si>
    <t>例）\15000</t>
    <rPh sb="0" eb="1">
      <t>レイ</t>
    </rPh>
    <phoneticPr fontId="1"/>
  </si>
  <si>
    <t>例）¥13000</t>
    <rPh sb="0" eb="1">
      <t>レイ</t>
    </rPh>
    <phoneticPr fontId="1"/>
  </si>
  <si>
    <t>高校生　ー４8kg　男子</t>
    <rPh sb="0" eb="3">
      <t>コウコウセイ</t>
    </rPh>
    <rPh sb="10" eb="12">
      <t>ダンシ</t>
    </rPh>
    <phoneticPr fontId="1"/>
  </si>
  <si>
    <t>高校生　ー５5kg　男子</t>
    <rPh sb="0" eb="3">
      <t>コウコウセイ</t>
    </rPh>
    <rPh sb="10" eb="12">
      <t>ダンシ</t>
    </rPh>
    <phoneticPr fontId="1"/>
  </si>
  <si>
    <t>高校生　ー４4kg　女子</t>
    <rPh sb="10" eb="12">
      <t>ジョシ</t>
    </rPh>
    <phoneticPr fontId="1"/>
  </si>
  <si>
    <t>高校生　ー４9kg　女子</t>
    <rPh sb="10" eb="12">
      <t>ジョシ</t>
    </rPh>
    <phoneticPr fontId="1"/>
  </si>
  <si>
    <t>◆選択</t>
  </si>
  <si>
    <t>マスターズ→シニア　ー５４kg　男子</t>
    <rPh sb="16" eb="18">
      <t>ダンシ</t>
    </rPh>
    <phoneticPr fontId="1"/>
  </si>
  <si>
    <t>マスターズ→シニア　ー５８kg　男子</t>
    <rPh sb="16" eb="18">
      <t>ダンシ</t>
    </rPh>
    <phoneticPr fontId="1"/>
  </si>
  <si>
    <t>マスターズ→シニア　ー６３kg　男子</t>
    <rPh sb="16" eb="18">
      <t>ダンシ</t>
    </rPh>
    <phoneticPr fontId="1"/>
  </si>
  <si>
    <t>マスターズ→シニア　ー６８kg　男子</t>
    <rPh sb="16" eb="18">
      <t>ダンシ</t>
    </rPh>
    <phoneticPr fontId="1"/>
  </si>
  <si>
    <t>マスターズ→シニア　ー８０kg　男子</t>
    <rPh sb="16" eb="18">
      <t>ダンシ</t>
    </rPh>
    <phoneticPr fontId="1"/>
  </si>
  <si>
    <t>マスターズ→シニア　+８０kg　男子</t>
    <rPh sb="16" eb="18">
      <t>ダンシ</t>
    </rPh>
    <phoneticPr fontId="1"/>
  </si>
  <si>
    <t>マスターズ→シニア　ー４６kg　女子</t>
    <rPh sb="16" eb="18">
      <t>ジョシ</t>
    </rPh>
    <phoneticPr fontId="1"/>
  </si>
  <si>
    <t>マスターズ→シニア　ー４９kg　女子</t>
    <rPh sb="16" eb="18">
      <t>ジョシ</t>
    </rPh>
    <phoneticPr fontId="1"/>
  </si>
  <si>
    <t>マスターズ→シニア　ー５３kg　女子</t>
    <rPh sb="16" eb="18">
      <t>ジョシ</t>
    </rPh>
    <phoneticPr fontId="1"/>
  </si>
  <si>
    <t>マスターズ→シニア　ー５７kg　女子</t>
    <rPh sb="16" eb="18">
      <t>ジョシ</t>
    </rPh>
    <phoneticPr fontId="1"/>
  </si>
  <si>
    <t>マスターズ→シニア　ー６７kg　女子</t>
    <rPh sb="16" eb="18">
      <t>ジョシ</t>
    </rPh>
    <phoneticPr fontId="1"/>
  </si>
  <si>
    <t>マスターズ→シニア　+６７kg　女子</t>
    <rPh sb="16" eb="18">
      <t>ジョシ</t>
    </rPh>
    <phoneticPr fontId="1"/>
  </si>
  <si>
    <t>中学生　ー５３kg　男子</t>
    <rPh sb="10" eb="12">
      <t>ダンシ</t>
    </rPh>
    <phoneticPr fontId="1"/>
  </si>
  <si>
    <t>中学生　ー４５kg　男子</t>
    <rPh sb="10" eb="12">
      <t>ダンシ</t>
    </rPh>
    <phoneticPr fontId="1"/>
  </si>
  <si>
    <t>中学生　ー６１kg　男子</t>
    <rPh sb="10" eb="12">
      <t>ダンシ</t>
    </rPh>
    <phoneticPr fontId="1"/>
  </si>
  <si>
    <t>中学生　+６１kg　男子</t>
    <rPh sb="10" eb="12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</si>
</sst>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&quot;才&quot;"/>
    <numFmt numFmtId="177" formatCode="#&quot;cm&quot;"/>
    <numFmt numFmtId="178" formatCode="#&quot;kg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4" tint="-0.249977111117893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i/>
      <u/>
      <sz val="11"/>
      <color theme="1"/>
      <name val="Meiryo UI"/>
      <family val="3"/>
      <charset val="128"/>
    </font>
    <font>
      <sz val="11"/>
      <color theme="5" tint="-0.249977111117893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u/>
      <sz val="12"/>
      <color rgb="FF002060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4" fillId="0" borderId="0" xfId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quotePrefix="1">
      <alignment vertical="center"/>
    </xf>
    <xf numFmtId="0" fontId="3" fillId="0" borderId="1" xfId="0" applyFont="1" applyBorder="1">
      <alignment vertical="center"/>
    </xf>
    <xf numFmtId="14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quotePrefix="1" applyFont="1">
      <alignment vertical="center"/>
    </xf>
    <xf numFmtId="0" fontId="5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 shrinkToFit="1"/>
    </xf>
    <xf numFmtId="14" fontId="3" fillId="0" borderId="6" xfId="0" applyNumberFormat="1" applyFont="1" applyBorder="1" applyAlignment="1">
      <alignment horizontal="left" vertical="center" indent="1"/>
    </xf>
    <xf numFmtId="177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8" fillId="0" borderId="0" xfId="0" applyFont="1" applyAlignment="1"/>
    <xf numFmtId="0" fontId="3" fillId="0" borderId="0" xfId="0" applyFont="1" applyAlignment="1" applyProtection="1">
      <alignment vertical="center" shrinkToFit="1"/>
      <protection locked="0"/>
    </xf>
    <xf numFmtId="14" fontId="3" fillId="0" borderId="0" xfId="0" applyNumberFormat="1" applyFont="1" applyAlignment="1" applyProtection="1">
      <alignment horizontal="left" vertical="center" indent="1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6" fontId="3" fillId="0" borderId="0" xfId="2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horizontal="left" vertical="center" indent="2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indent="5"/>
    </xf>
    <xf numFmtId="6" fontId="9" fillId="0" borderId="5" xfId="2" applyFont="1" applyBorder="1">
      <alignment vertical="center"/>
    </xf>
    <xf numFmtId="0" fontId="3" fillId="0" borderId="0" xfId="0" applyFont="1" applyAlignment="1">
      <alignment horizontal="left" indent="2"/>
    </xf>
    <xf numFmtId="0" fontId="10" fillId="0" borderId="0" xfId="0" applyFont="1">
      <alignment vertical="center"/>
    </xf>
    <xf numFmtId="0" fontId="3" fillId="0" borderId="1" xfId="0" applyFont="1" applyBorder="1" applyAlignment="1" applyProtection="1">
      <alignment vertical="center" shrinkToFit="1"/>
      <protection locked="0"/>
    </xf>
    <xf numFmtId="14" fontId="3" fillId="0" borderId="1" xfId="0" applyNumberFormat="1" applyFont="1" applyBorder="1" applyAlignment="1" applyProtection="1">
      <alignment horizontal="left" vertical="center" indent="1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>
      <alignment vertical="center"/>
    </xf>
    <xf numFmtId="0" fontId="3" fillId="0" borderId="8" xfId="0" applyFont="1" applyBorder="1" applyAlignment="1" applyProtection="1">
      <alignment vertical="center" shrinkToFit="1"/>
      <protection locked="0"/>
    </xf>
    <xf numFmtId="14" fontId="3" fillId="0" borderId="8" xfId="0" applyNumberFormat="1" applyFont="1" applyBorder="1" applyAlignment="1" applyProtection="1">
      <alignment horizontal="left" vertical="center" indent="1"/>
      <protection locked="0"/>
    </xf>
    <xf numFmtId="177" fontId="3" fillId="0" borderId="8" xfId="0" applyNumberFormat="1" applyFont="1" applyBorder="1" applyAlignment="1" applyProtection="1">
      <alignment horizontal="center" vertical="center"/>
      <protection locked="0"/>
    </xf>
    <xf numFmtId="178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14" fontId="3" fillId="0" borderId="9" xfId="0" applyNumberFormat="1" applyFont="1" applyBorder="1" applyAlignment="1">
      <alignment horizontal="left" vertical="center" indent="1"/>
    </xf>
    <xf numFmtId="177" fontId="3" fillId="0" borderId="9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6" fontId="3" fillId="0" borderId="8" xfId="2" applyFont="1" applyBorder="1" applyProtection="1">
      <alignment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6" fontId="3" fillId="0" borderId="1" xfId="2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13" fillId="4" borderId="0" xfId="0" applyFont="1" applyFill="1">
      <alignment vertical="center"/>
    </xf>
    <xf numFmtId="6" fontId="3" fillId="0" borderId="6" xfId="2" applyFont="1" applyBorder="1" applyAlignment="1">
      <alignment vertical="center" wrapText="1"/>
    </xf>
    <xf numFmtId="0" fontId="16" fillId="0" borderId="0" xfId="0" applyFont="1">
      <alignment vertical="center"/>
    </xf>
    <xf numFmtId="6" fontId="17" fillId="0" borderId="5" xfId="2" applyFont="1" applyBorder="1">
      <alignment vertical="center"/>
    </xf>
    <xf numFmtId="0" fontId="18" fillId="0" borderId="0" xfId="0" applyFont="1" applyAlignment="1" applyProtection="1">
      <alignment horizontal="left" vertical="center" indent="5"/>
      <protection locked="0"/>
    </xf>
    <xf numFmtId="0" fontId="19" fillId="0" borderId="0" xfId="0" applyFont="1">
      <alignment vertical="center"/>
    </xf>
    <xf numFmtId="0" fontId="13" fillId="0" borderId="0" xfId="0" quotePrefix="1" applyFont="1">
      <alignment vertical="center"/>
    </xf>
    <xf numFmtId="0" fontId="20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27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176" formatCode="#&quot;才&quot;"/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176" formatCode="#&quot;才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19" formatCode="yyyy/m/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ozaic.com/other151209/" TargetMode="External"/><Relationship Id="rId2" Type="http://schemas.openxmlformats.org/officeDocument/2006/relationships/image" Target="../media/image1.jpeg"/><Relationship Id="rId1" Type="http://schemas.openxmlformats.org/officeDocument/2006/relationships/hyperlink" Target="mailto:hyogoopen.info@gmail.com?subject=2025&#12288;&#31532;&#65299;&#22238;&#20853;&#24235;OPEN&#12288;&#21442;&#21152;&#30003;&#36796;&#26360;&#12398;&#25552;&#20986;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sozaic.com/other151209/" TargetMode="External"/><Relationship Id="rId2" Type="http://schemas.openxmlformats.org/officeDocument/2006/relationships/image" Target="../media/image1.jpeg"/><Relationship Id="rId1" Type="http://schemas.openxmlformats.org/officeDocument/2006/relationships/hyperlink" Target="mailto:hyogoopen.info@gmail.com?subject=2024&#12288;HYOGO&#12288;OPEN&#12288;&#21442;&#21152;&#30003;&#36796;&#26360;&#12398;&#25552;&#20986;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318323</xdr:colOff>
      <xdr:row>2</xdr:row>
      <xdr:rowOff>286792</xdr:rowOff>
    </xdr:from>
    <xdr:to>
      <xdr:col>11</xdr:col>
      <xdr:colOff>1534634</xdr:colOff>
      <xdr:row>5</xdr:row>
      <xdr:rowOff>114299</xdr:rowOff>
    </xdr:to>
    <xdr:pic>
      <xdr:nvPicPr>
        <xdr:cNvPr id="7" name="図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7F912C-FC01-39BD-C198-8DB84A4E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8576498" y="896392"/>
          <a:ext cx="1216311" cy="799057"/>
        </a:xfrm>
        <a:prstGeom prst="rect">
          <a:avLst/>
        </a:prstGeom>
      </xdr:spPr>
    </xdr:pic>
    <xdr:clientData/>
  </xdr:twoCellAnchor>
  <xdr:twoCellAnchor>
    <xdr:from>
      <xdr:col>8</xdr:col>
      <xdr:colOff>323850</xdr:colOff>
      <xdr:row>7</xdr:row>
      <xdr:rowOff>104775</xdr:rowOff>
    </xdr:from>
    <xdr:to>
      <xdr:col>12</xdr:col>
      <xdr:colOff>828675</xdr:colOff>
      <xdr:row>8</xdr:row>
      <xdr:rowOff>170090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8A020E6-AE62-5423-1FDA-1AC69DE6A13E}"/>
            </a:ext>
          </a:extLst>
        </xdr:cNvPr>
        <xdr:cNvSpPr/>
      </xdr:nvSpPr>
      <xdr:spPr>
        <a:xfrm>
          <a:off x="6467475" y="2352675"/>
          <a:ext cx="5857875" cy="398690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メール送信＆振り込み　４月３０日（水曜）必着です！</a:t>
          </a:r>
        </a:p>
      </xdr:txBody>
    </xdr:sp>
    <xdr:clientData/>
  </xdr:twoCellAnchor>
  <xdr:twoCellAnchor>
    <xdr:from>
      <xdr:col>8</xdr:col>
      <xdr:colOff>142875</xdr:colOff>
      <xdr:row>0</xdr:row>
      <xdr:rowOff>133351</xdr:rowOff>
    </xdr:from>
    <xdr:to>
      <xdr:col>13</xdr:col>
      <xdr:colOff>13608</xdr:colOff>
      <xdr:row>9</xdr:row>
      <xdr:rowOff>104776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F5A97C7-CE5D-E461-C5CA-F5792B6AEE13}"/>
            </a:ext>
          </a:extLst>
        </xdr:cNvPr>
        <xdr:cNvSpPr/>
      </xdr:nvSpPr>
      <xdr:spPr>
        <a:xfrm>
          <a:off x="6293304" y="133351"/>
          <a:ext cx="6524625" cy="3060246"/>
        </a:xfrm>
        <a:prstGeom prst="roundRect">
          <a:avLst>
            <a:gd name="adj" fmla="val 404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585108</xdr:colOff>
      <xdr:row>1</xdr:row>
      <xdr:rowOff>81642</xdr:rowOff>
    </xdr:from>
    <xdr:to>
      <xdr:col>16</xdr:col>
      <xdr:colOff>1047750</xdr:colOff>
      <xdr:row>7</xdr:row>
      <xdr:rowOff>272142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2D5797D-2F17-67F1-4FA7-14D2F4392586}"/>
            </a:ext>
          </a:extLst>
        </xdr:cNvPr>
        <xdr:cNvSpPr/>
      </xdr:nvSpPr>
      <xdr:spPr>
        <a:xfrm>
          <a:off x="13389429" y="380999"/>
          <a:ext cx="5578928" cy="2149929"/>
        </a:xfrm>
        <a:prstGeom prst="roundRect">
          <a:avLst>
            <a:gd name="adj" fmla="val 1077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133351</xdr:rowOff>
    </xdr:from>
    <xdr:to>
      <xdr:col>12</xdr:col>
      <xdr:colOff>898072</xdr:colOff>
      <xdr:row>9</xdr:row>
      <xdr:rowOff>104776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BBBDEA3-233D-492C-B57A-5AFD0A28568C}"/>
            </a:ext>
          </a:extLst>
        </xdr:cNvPr>
        <xdr:cNvSpPr/>
      </xdr:nvSpPr>
      <xdr:spPr>
        <a:xfrm>
          <a:off x="6293304" y="133351"/>
          <a:ext cx="7000875" cy="3060246"/>
        </a:xfrm>
        <a:prstGeom prst="roundRect">
          <a:avLst>
            <a:gd name="adj" fmla="val 404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318323</xdr:colOff>
      <xdr:row>2</xdr:row>
      <xdr:rowOff>286792</xdr:rowOff>
    </xdr:from>
    <xdr:to>
      <xdr:col>11</xdr:col>
      <xdr:colOff>1534634</xdr:colOff>
      <xdr:row>5</xdr:row>
      <xdr:rowOff>114299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19A9EF-BC34-4A87-A7C8-566B9B4F9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8576498" y="896392"/>
          <a:ext cx="1216311" cy="799057"/>
        </a:xfrm>
        <a:prstGeom prst="rect">
          <a:avLst/>
        </a:prstGeom>
      </xdr:spPr>
    </xdr:pic>
    <xdr:clientData/>
  </xdr:twoCellAnchor>
  <xdr:twoCellAnchor>
    <xdr:from>
      <xdr:col>8</xdr:col>
      <xdr:colOff>276225</xdr:colOff>
      <xdr:row>7</xdr:row>
      <xdr:rowOff>142875</xdr:rowOff>
    </xdr:from>
    <xdr:to>
      <xdr:col>12</xdr:col>
      <xdr:colOff>781050</xdr:colOff>
      <xdr:row>8</xdr:row>
      <xdr:rowOff>208190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5EA2323-1234-4D21-94EC-0639225F78F9}"/>
            </a:ext>
          </a:extLst>
        </xdr:cNvPr>
        <xdr:cNvSpPr/>
      </xdr:nvSpPr>
      <xdr:spPr>
        <a:xfrm>
          <a:off x="6419850" y="2390775"/>
          <a:ext cx="5857875" cy="398690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メール送信＆振り込み　４月３０日（水曜）必着です！</a:t>
          </a:r>
        </a:p>
      </xdr:txBody>
    </xdr:sp>
    <xdr:clientData/>
  </xdr:twoCellAnchor>
  <xdr:twoCellAnchor>
    <xdr:from>
      <xdr:col>14</xdr:col>
      <xdr:colOff>585108</xdr:colOff>
      <xdr:row>1</xdr:row>
      <xdr:rowOff>81642</xdr:rowOff>
    </xdr:from>
    <xdr:to>
      <xdr:col>17</xdr:col>
      <xdr:colOff>1047750</xdr:colOff>
      <xdr:row>7</xdr:row>
      <xdr:rowOff>272142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4C8CCF8-EEBB-4DF8-94A0-E060C7D21244}"/>
            </a:ext>
          </a:extLst>
        </xdr:cNvPr>
        <xdr:cNvSpPr/>
      </xdr:nvSpPr>
      <xdr:spPr>
        <a:xfrm>
          <a:off x="13367658" y="386442"/>
          <a:ext cx="5568042" cy="2133600"/>
        </a:xfrm>
        <a:prstGeom prst="roundRect">
          <a:avLst>
            <a:gd name="adj" fmla="val 1077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552451</xdr:colOff>
      <xdr:row>18</xdr:row>
      <xdr:rowOff>85726</xdr:rowOff>
    </xdr:from>
    <xdr:to>
      <xdr:col>5</xdr:col>
      <xdr:colOff>581026</xdr:colOff>
      <xdr:row>20</xdr:row>
      <xdr:rowOff>129560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7CD2BD8-E30C-7629-BD77-BA4100ABD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1" y="4543426"/>
          <a:ext cx="4343400" cy="520084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22</xdr:row>
      <xdr:rowOff>161925</xdr:rowOff>
    </xdr:from>
    <xdr:to>
      <xdr:col>5</xdr:col>
      <xdr:colOff>172247</xdr:colOff>
      <xdr:row>31</xdr:row>
      <xdr:rowOff>38100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7B074DC-071E-3C3A-F38C-B38214EEE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5572125"/>
          <a:ext cx="3982247" cy="2019300"/>
        </a:xfrm>
        <a:prstGeom prst="rect">
          <a:avLst/>
        </a:prstGeom>
      </xdr:spPr>
    </xdr:pic>
    <xdr:clientData/>
  </xdr:twoCellAnchor>
  <xdr:twoCellAnchor editAs="oneCell">
    <xdr:from>
      <xdr:col>7</xdr:col>
      <xdr:colOff>559766</xdr:colOff>
      <xdr:row>29</xdr:row>
      <xdr:rowOff>190500</xdr:rowOff>
    </xdr:from>
    <xdr:to>
      <xdr:col>9</xdr:col>
      <xdr:colOff>239421</xdr:colOff>
      <xdr:row>35</xdr:row>
      <xdr:rowOff>133350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7CE5D0E-9C0C-A397-95AA-E9D072304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46191" y="7267575"/>
          <a:ext cx="1470355" cy="1371600"/>
        </a:xfrm>
        <a:prstGeom prst="rect">
          <a:avLst/>
        </a:prstGeom>
      </xdr:spPr>
    </xdr:pic>
    <xdr:clientData/>
  </xdr:twoCellAnchor>
  <xdr:twoCellAnchor editAs="oneCell">
    <xdr:from>
      <xdr:col>9</xdr:col>
      <xdr:colOff>375866</xdr:colOff>
      <xdr:row>22</xdr:row>
      <xdr:rowOff>180975</xdr:rowOff>
    </xdr:from>
    <xdr:to>
      <xdr:col>15</xdr:col>
      <xdr:colOff>266471</xdr:colOff>
      <xdr:row>35</xdr:row>
      <xdr:rowOff>200025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1BB1F7E-F41E-1BB9-ADAB-EFC8EEDD5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67266" y="5591175"/>
          <a:ext cx="5110305" cy="3114675"/>
        </a:xfrm>
        <a:prstGeom prst="rect">
          <a:avLst/>
        </a:prstGeom>
      </xdr:spPr>
    </xdr:pic>
    <xdr:clientData/>
  </xdr:twoCellAnchor>
  <xdr:twoCellAnchor editAs="oneCell">
    <xdr:from>
      <xdr:col>4</xdr:col>
      <xdr:colOff>1038224</xdr:colOff>
      <xdr:row>20</xdr:row>
      <xdr:rowOff>221243</xdr:rowOff>
    </xdr:from>
    <xdr:to>
      <xdr:col>8</xdr:col>
      <xdr:colOff>848425</xdr:colOff>
      <xdr:row>35</xdr:row>
      <xdr:rowOff>191247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5431263-1F93-63AF-3913-B3A412880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43374" y="5155193"/>
          <a:ext cx="3315401" cy="35418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00285B-DA1F-4B1B-AA22-DAD32242E835}" name="テーブル1" displayName="テーブル1" ref="A11:T62" totalsRowShown="0" headerRowDxfId="26" dataDxfId="25">
  <autoFilter ref="A11:T62" xr:uid="{0600285B-DA1F-4B1B-AA22-DAD32242E83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A148EE6A-B95F-47D4-B85B-7D51E680D92C}" name="№" dataDxfId="24"/>
    <tableColumn id="2" xr3:uid="{00323E0A-EDA5-4E69-AF03-58B2B61B9E00}" name="選手名" dataDxfId="23"/>
    <tableColumn id="3" xr3:uid="{CA88F830-A886-415D-A631-407856B469AD}" name="フリガナ" dataDxfId="22"/>
    <tableColumn id="4" xr3:uid="{495B948B-C899-459E-9B51-DD6D9E9962EA}" name="生年月日" dataDxfId="21"/>
    <tableColumn id="20" xr3:uid="{CB97E5B2-71CC-4B75-8DC5-0CD9094DA55D}" name="出場カテゴリー" dataDxfId="20"/>
    <tableColumn id="6" xr3:uid="{9A48C3E3-B585-4DB4-8520-8AE78294BCA9}" name="身長" dataDxfId="19"/>
    <tableColumn id="7" xr3:uid="{E6E6290A-1611-4BCE-95EB-415305CA8BFE}" name="体重" dataDxfId="18"/>
    <tableColumn id="13" xr3:uid="{93E59656-2505-4D79-A4A4-4879B9ED9C4E}" name="性別" dataDxfId="17"/>
    <tableColumn id="8" xr3:uid="{7FDAC644-E76A-47F3-B3C3-24B4BDA82C04}" name="段・級" dataDxfId="16"/>
    <tableColumn id="9" xr3:uid="{188278D0-5677-409D-937D-EEA9D369A821}" name="出場種目" dataDxfId="15"/>
    <tableColumn id="18" xr3:uid="{E82E90B9-5336-450D-B8DB-01BB04FF1D9D}" name="リスト選択用" dataDxfId="14">
      <calculatedColumnFormula>_xlfn.CONCAT(テーブル1[[#This Row],[性別]],テーブル1[[#This Row],[出場カテゴリー]])</calculatedColumnFormula>
    </tableColumn>
    <tableColumn id="17" xr3:uid="{6FFDDB9F-29E7-4778-9594-F085B47A499B}" name="キョルギ種目" dataDxfId="13"/>
    <tableColumn id="19" xr3:uid="{9215DD8B-8F11-4879-A7A1-BC27DB328BD6}" name="キョルギ_x000a_エントリー等級" dataDxfId="12"/>
    <tableColumn id="14" xr3:uid="{13F4DAF4-CA03-439C-ADB6-A9C9FA3FA1F8}" name="エントリー級_x000a_自動判定" dataDxfId="11">
      <calculatedColumnFormula>IFERROR(VLOOKUP(テーブル1[[#This Row],[段・級]],段・級[],2,FALSE),"")</calculatedColumnFormula>
    </tableColumn>
    <tableColumn id="11" xr3:uid="{6CEF1FB7-9DC2-4ED6-A91B-88DBCABBD349}" name="プムセ_x000a_エントリー等級" dataDxfId="10"/>
    <tableColumn id="5" xr3:uid="{24D32619-B2B0-4B30-8B5E-352824F04429}" name="パラキョルギ" dataDxfId="9"/>
    <tableColumn id="12" xr3:uid="{7CB2250E-F2A8-43DF-AB4D-CBF2D03A5438}" name="参加費_x000a_※すべて入力後、_x000a_金額が自動計算されます" dataDxfId="8">
      <calculatedColumnFormula>SUM(R12:T12)</calculatedColumnFormula>
    </tableColumn>
    <tableColumn id="10" xr3:uid="{AE2A1025-CA08-4B6B-847E-C6EA3B37C182}" name="キョルギ費" dataDxfId="7">
      <calculatedColumnFormula>IF(OR(テーブル1[[#This Row],[出場種目]]="キョルギ",テーブル1[[#This Row],[出場種目]]="キョルギ＆プムセ"),VLOOKUP(テーブル1[[#This Row],[キョルギ
エントリー等級]],リスト!$G$13:$H$16,2,FALSE),0)</calculatedColumnFormula>
    </tableColumn>
    <tableColumn id="15" xr3:uid="{DD4E1AC2-884C-4B21-B01E-D50AA0463B6F}" name="プムセ費" dataDxfId="6">
      <calculatedColumnFormula>IF(OR(テーブル1[[#This Row],[出場種目]]="プムセ",テーブル1[[#This Row],[出場種目]]="キョルギ＆プムセ"),VLOOKUP(テーブル1[[#This Row],[プムセ
エントリー等級]],リスト!$I$14:$J$16,2,FALSE),0)</calculatedColumnFormula>
    </tableColumn>
    <tableColumn id="16" xr3:uid="{CF71D8F9-FFCB-4218-B5A2-2656A4941800}" name="パラキョルギ費" dataDxfId="5">
      <calculatedColumnFormula>IF(テーブル1[[#This Row],[出場種目]]="パラキョルギ",8000,0)</calculatedColumnFormula>
    </tableColumn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B5F96CC-B353-46FB-AB61-6446EF3F01AF}" name="テーブル11" displayName="テーブル11" ref="W2:W17" totalsRowShown="0">
  <autoFilter ref="W2:W17" xr:uid="{6B5F96CC-B353-46FB-AB61-6446EF3F01AF}"/>
  <tableColumns count="1">
    <tableColumn id="1" xr3:uid="{8E8D176D-5054-440F-B02C-E41C56F739BD}" name="女高校生"/>
  </tableColumns>
  <tableStyleInfo name="TableStyleLight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373870E-025C-43EC-A006-57A7CEC31692}" name="テーブル13" displayName="テーブル13" ref="X2:X11" totalsRowShown="0">
  <autoFilter ref="X2:X11" xr:uid="{F373870E-025C-43EC-A006-57A7CEC31692}"/>
  <tableColumns count="1">
    <tableColumn id="1" xr3:uid="{6CE9AA14-F0F3-453B-A947-EB4EE66E030E}" name="男シニア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E75DE31-C54B-42FF-92FC-D2F4FFDFB0C3}" name="テーブル14" displayName="テーブル14" ref="Y2:Y11" totalsRowShown="0">
  <autoFilter ref="Y2:Y11" xr:uid="{BE75DE31-C54B-42FF-92FC-D2F4FFDFB0C3}"/>
  <tableColumns count="1">
    <tableColumn id="1" xr3:uid="{DDA46819-A140-4132-80B5-7079E940D401}" name="女シニア"/>
  </tableColumns>
  <tableStyleInfo name="TableStyleLight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A776A4F-AF4F-4CE1-98B3-F1566BB85554}" name="テーブル15" displayName="テーブル15" ref="Z2:Z13" totalsRowShown="0">
  <autoFilter ref="Z2:Z13" xr:uid="{0A776A4F-AF4F-4CE1-98B3-F1566BB85554}"/>
  <tableColumns count="1">
    <tableColumn id="1" xr3:uid="{90202DEF-70C3-45C1-AB8C-D8FF662FB07A}" name="男マスターズ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2FDA22E-258D-4A53-AB29-BA4299B4F6C9}" name="テーブル16" displayName="テーブル16" ref="AA2:AA13" totalsRowShown="0">
  <autoFilter ref="AA2:AA13" xr:uid="{F2FDA22E-258D-4A53-AB29-BA4299B4F6C9}"/>
  <tableColumns count="1">
    <tableColumn id="1" xr3:uid="{55C23EEA-90BE-4C46-90B1-9935CCADD9EE}" name="女マスターズ"/>
  </tableColumns>
  <tableStyleInfo name="TableStyleLight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29D9B06-F356-4AA4-8BC0-DC935182AF2C}" name="テーブル17" displayName="テーブル17" ref="K2:K6" totalsRowShown="0">
  <autoFilter ref="K2:K6" xr:uid="{329D9B06-F356-4AA4-8BC0-DC935182AF2C}"/>
  <tableColumns count="1">
    <tableColumn id="1" xr3:uid="{E9DCB465-BF8A-4B33-BFB0-A5F59B865E4F}" name="プムセ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71DC44D-22D7-4823-B880-CB0C84B5E88D}" name="テーブル18" displayName="テーブル18" ref="L2:L6" totalsRowShown="0">
  <autoFilter ref="L2:L6" xr:uid="{D71DC44D-22D7-4823-B880-CB0C84B5E88D}"/>
  <tableColumns count="1">
    <tableColumn id="1" xr3:uid="{8FB66870-708A-4375-BEDF-D314308D8987}" name="キョルギ"/>
  </tableColumns>
  <tableStyleInfo name="TableStyleLight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2E6E13A-CC3B-4396-9BA1-707C4FB675A7}" name="テーブル19" displayName="テーブル19" ref="H2:H9" totalsRowShown="0">
  <autoFilter ref="H2:H9" xr:uid="{12E6E13A-CC3B-4396-9BA1-707C4FB675A7}"/>
  <tableColumns count="1">
    <tableColumn id="1" xr3:uid="{88F1F4ED-8EA9-4E43-B45E-2D2515A62BCF}" name="カテゴリー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540780-AA4C-4A7C-B7D3-A1E286EC92B4}" name="段・級" displayName="段・級" ref="B2:C14" totalsRowShown="0">
  <autoFilter ref="B2:C14" xr:uid="{1D540780-AA4C-4A7C-B7D3-A1E286EC92B4}"/>
  <tableColumns count="2">
    <tableColumn id="1" xr3:uid="{54AD8726-59F1-4ACD-859F-41AEC344FADD}" name="段・級"/>
    <tableColumn id="2" xr3:uid="{602CFD7E-532A-44DB-9B26-AA228510F859}" name="等級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A8B11A-F85E-486C-9A50-3E1CF00931F9}" name="テーブル2" displayName="テーブル2" ref="P2:P4" totalsRowShown="0">
  <autoFilter ref="P2:P4" xr:uid="{42A8B11A-F85E-486C-9A50-3E1CF00931F9}"/>
  <tableColumns count="1">
    <tableColumn id="1" xr3:uid="{6CDFD9DF-79B5-4619-B7F8-C4D0B4C7EAF3}" name="男幼児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9E7FF3-D5BB-42CC-88ED-54EC989BE86B}" name="テーブル3" displayName="テーブル3" ref="Q2:Q4" totalsRowShown="0">
  <autoFilter ref="Q2:Q4" xr:uid="{819E7FF3-D5BB-42CC-88ED-54EC989BE86B}"/>
  <tableColumns count="1">
    <tableColumn id="1" xr3:uid="{7375DF48-71C3-44F1-B6BA-212347BAB77E}" name="女幼児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349C84B-1711-4FCA-BBC7-988CD156AD6E}" name="テーブル6" displayName="テーブル6" ref="R2:R19" totalsRowShown="0">
  <autoFilter ref="R2:R19" xr:uid="{7349C84B-1711-4FCA-BBC7-988CD156AD6E}"/>
  <tableColumns count="1">
    <tableColumn id="1" xr3:uid="{573F3B57-4D5A-41D1-AB37-C99B45580E07}" name="男小学生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E2080C8-5785-4DE8-96EF-845693E40FB0}" name="テーブル7" displayName="テーブル7" ref="S2:S19" totalsRowShown="0">
  <autoFilter ref="S2:S19" xr:uid="{2E2080C8-5785-4DE8-96EF-845693E40FB0}"/>
  <tableColumns count="1">
    <tableColumn id="1" xr3:uid="{CF8F7ABD-7A59-4152-9D02-AAD053EDAA34}" name="女小学生"/>
  </tableColumns>
  <tableStyleInfo name="TableStyleLight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6C31879-D82D-4526-86DF-C25E2360EFB4}" name="テーブル8" displayName="テーブル8" ref="T2:T10" totalsRowShown="0">
  <autoFilter ref="T2:T10" xr:uid="{D6C31879-D82D-4526-86DF-C25E2360EFB4}"/>
  <tableColumns count="1">
    <tableColumn id="1" xr3:uid="{3B96C824-6BAF-46B0-A48E-1CBE00720125}" name="男中学生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A1B7490-A78A-4C31-AC3E-FFD44CFA4C23}" name="テーブル9" displayName="テーブル9" ref="U2:U10" totalsRowShown="0">
  <autoFilter ref="U2:U10" xr:uid="{AA1B7490-A78A-4C31-AC3E-FFD44CFA4C23}"/>
  <tableColumns count="1">
    <tableColumn id="1" xr3:uid="{1213276A-031F-4781-8F83-5B3CDE340A63}" name="女中学生"/>
  </tableColumns>
  <tableStyleInfo name="TableStyleLight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B39BECD-2B98-400E-8D0B-9184484E613B}" name="テーブル10" displayName="テーブル10" ref="V2:V17" totalsRowShown="0">
  <autoFilter ref="V2:V17" xr:uid="{DB39BECD-2B98-400E-8D0B-9184484E613B}"/>
  <tableColumns count="1">
    <tableColumn id="1" xr3:uid="{938CB2FC-2A5E-4F7E-AABB-6973C5F09281}" name="男高校生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drawing" Target="../drawings/drawing3.xml"/><Relationship Id="rId16" Type="http://schemas.openxmlformats.org/officeDocument/2006/relationships/table" Target="../tables/table15.xml"/><Relationship Id="rId1" Type="http://schemas.openxmlformats.org/officeDocument/2006/relationships/hyperlink" Target="mailto:info@taekwondo-hyogo.jp" TargetMode="Externa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791B-C7BC-476C-9FBC-FD034BED97A0}">
  <dimension ref="A1:T62"/>
  <sheetViews>
    <sheetView showGridLines="0" tabSelected="1" zoomScale="84" zoomScaleNormal="100" workbookViewId="0"/>
  </sheetViews>
  <sheetFormatPr defaultColWidth="9" defaultRowHeight="18.75" x14ac:dyDescent="0.4"/>
  <cols>
    <col min="1" max="1" width="4" style="2" bestFit="1" customWidth="1"/>
    <col min="2" max="3" width="11.875" style="2" customWidth="1"/>
    <col min="4" max="4" width="13" style="2" customWidth="1"/>
    <col min="5" max="6" width="9" style="2"/>
    <col min="7" max="7" width="7.5" style="2" customWidth="1"/>
    <col min="8" max="8" width="14.375" style="2" bestFit="1" customWidth="1"/>
    <col min="9" max="9" width="13.875" style="2" bestFit="1" customWidth="1"/>
    <col min="10" max="10" width="13.875" style="2" customWidth="1"/>
    <col min="11" max="11" width="11.625" style="2" hidden="1" customWidth="1"/>
    <col min="12" max="12" width="42.5" style="2" bestFit="1" customWidth="1"/>
    <col min="13" max="13" width="16.875" style="2" bestFit="1" customWidth="1"/>
    <col min="14" max="14" width="11.625" style="2" customWidth="1"/>
    <col min="15" max="15" width="16.875" bestFit="1" customWidth="1"/>
    <col min="16" max="16" width="38.5" bestFit="1" customWidth="1"/>
    <col min="17" max="17" width="18.5" style="2" customWidth="1"/>
    <col min="18" max="18" width="9.625" style="2" hidden="1" customWidth="1"/>
    <col min="19" max="19" width="8.25" style="2" hidden="1" customWidth="1"/>
    <col min="20" max="20" width="13" style="2" hidden="1" customWidth="1"/>
    <col min="21" max="16384" width="9" style="2"/>
  </cols>
  <sheetData>
    <row r="1" spans="1:20" ht="24" x14ac:dyDescent="0.4">
      <c r="B1" s="79" t="s">
        <v>0</v>
      </c>
      <c r="O1" s="2"/>
      <c r="P1" s="2"/>
    </row>
    <row r="2" spans="1:20" ht="24" x14ac:dyDescent="0.4">
      <c r="B2" s="79" t="s">
        <v>104</v>
      </c>
      <c r="I2" s="39" t="s">
        <v>187</v>
      </c>
      <c r="M2" s="13"/>
      <c r="O2" s="2"/>
      <c r="P2" s="2"/>
    </row>
    <row r="3" spans="1:20" ht="24" customHeight="1" x14ac:dyDescent="0.4">
      <c r="I3" s="2" t="s">
        <v>188</v>
      </c>
      <c r="N3" s="13"/>
      <c r="O3" s="87" t="s">
        <v>185</v>
      </c>
      <c r="P3" s="87"/>
    </row>
    <row r="4" spans="1:20" ht="26.25" customHeight="1" x14ac:dyDescent="0.25">
      <c r="B4" s="3" t="s">
        <v>2</v>
      </c>
      <c r="C4" s="4"/>
      <c r="D4" s="93"/>
      <c r="E4" s="94"/>
      <c r="F4" s="94"/>
      <c r="G4" s="94"/>
      <c r="H4" s="95"/>
      <c r="I4" s="41" t="s">
        <v>79</v>
      </c>
      <c r="O4" s="90"/>
      <c r="P4" s="87"/>
    </row>
    <row r="5" spans="1:20" ht="26.25" customHeight="1" x14ac:dyDescent="0.4">
      <c r="B5" s="3" t="s">
        <v>3</v>
      </c>
      <c r="C5" s="4"/>
      <c r="D5" s="93"/>
      <c r="E5" s="94"/>
      <c r="F5" s="94"/>
      <c r="G5" s="94"/>
      <c r="H5" s="95"/>
      <c r="K5" s="13" t="s">
        <v>57</v>
      </c>
      <c r="O5" s="90"/>
      <c r="P5" s="87" t="s">
        <v>186</v>
      </c>
    </row>
    <row r="6" spans="1:20" ht="26.25" customHeight="1" x14ac:dyDescent="0.4">
      <c r="B6" s="3" t="s">
        <v>30</v>
      </c>
      <c r="C6" s="4"/>
      <c r="D6" s="38" t="s">
        <v>78</v>
      </c>
      <c r="E6" s="96"/>
      <c r="F6" s="96"/>
      <c r="G6" s="96"/>
      <c r="H6" s="97"/>
      <c r="I6" s="89" t="s">
        <v>189</v>
      </c>
      <c r="O6" s="90"/>
      <c r="P6" s="87"/>
    </row>
    <row r="7" spans="1:20" ht="26.25" customHeight="1" x14ac:dyDescent="0.4">
      <c r="B7" s="3" t="s">
        <v>4</v>
      </c>
      <c r="C7" s="4"/>
      <c r="D7" s="93"/>
      <c r="E7" s="94"/>
      <c r="F7" s="94"/>
      <c r="G7" s="94"/>
      <c r="H7" s="95"/>
      <c r="I7" s="39" t="s">
        <v>105</v>
      </c>
      <c r="L7" s="44"/>
      <c r="O7" s="87" t="s">
        <v>80</v>
      </c>
      <c r="P7" s="87"/>
    </row>
    <row r="8" spans="1:20" ht="26.25" customHeight="1" thickBot="1" x14ac:dyDescent="0.45">
      <c r="B8" s="3" t="s">
        <v>5</v>
      </c>
      <c r="C8" s="4"/>
      <c r="D8" s="93"/>
      <c r="E8" s="94"/>
      <c r="F8" s="94"/>
      <c r="G8" s="94"/>
      <c r="H8" s="95"/>
      <c r="O8" s="2"/>
      <c r="P8" s="2"/>
    </row>
    <row r="9" spans="1:20" ht="39" customHeight="1" thickBot="1" x14ac:dyDescent="0.3">
      <c r="I9" s="43" t="s">
        <v>190</v>
      </c>
      <c r="O9" s="40" t="s">
        <v>75</v>
      </c>
      <c r="P9" s="88">
        <f>SUM(テーブル1[参加費
※すべて入力後、
金額が自動計算されます])</f>
        <v>0</v>
      </c>
    </row>
    <row r="10" spans="1:20" ht="39" customHeight="1" x14ac:dyDescent="0.25">
      <c r="A10" s="72" t="s">
        <v>102</v>
      </c>
      <c r="D10" s="29" t="s">
        <v>103</v>
      </c>
      <c r="J10" s="29" t="s">
        <v>179</v>
      </c>
      <c r="K10" s="14"/>
      <c r="M10" s="29" t="s">
        <v>184</v>
      </c>
      <c r="O10" s="2"/>
      <c r="P10" s="2"/>
    </row>
    <row r="11" spans="1:20" ht="49.5" customHeight="1" x14ac:dyDescent="0.4">
      <c r="A11" s="6" t="s">
        <v>17</v>
      </c>
      <c r="B11" s="6" t="s">
        <v>6</v>
      </c>
      <c r="C11" s="6" t="s">
        <v>7</v>
      </c>
      <c r="D11" s="6" t="s">
        <v>8</v>
      </c>
      <c r="E11" s="10" t="s">
        <v>180</v>
      </c>
      <c r="F11" s="6" t="s">
        <v>9</v>
      </c>
      <c r="G11" s="6" t="s">
        <v>10</v>
      </c>
      <c r="H11" s="6" t="s">
        <v>16</v>
      </c>
      <c r="I11" s="6" t="s">
        <v>11</v>
      </c>
      <c r="J11" s="6" t="s">
        <v>12</v>
      </c>
      <c r="K11" s="15" t="s">
        <v>63</v>
      </c>
      <c r="L11" s="6" t="s">
        <v>67</v>
      </c>
      <c r="M11" s="10" t="s">
        <v>65</v>
      </c>
      <c r="N11" s="15" t="s">
        <v>182</v>
      </c>
      <c r="O11" s="10" t="s">
        <v>66</v>
      </c>
      <c r="P11" s="10" t="s">
        <v>76</v>
      </c>
      <c r="Q11" s="10" t="s">
        <v>183</v>
      </c>
      <c r="R11" s="16" t="s">
        <v>72</v>
      </c>
      <c r="S11" s="16" t="s">
        <v>73</v>
      </c>
      <c r="T11" s="16" t="s">
        <v>74</v>
      </c>
    </row>
    <row r="12" spans="1:20" ht="16.5" thickBot="1" x14ac:dyDescent="0.45">
      <c r="A12" s="19">
        <v>0</v>
      </c>
      <c r="B12" s="20" t="s">
        <v>68</v>
      </c>
      <c r="C12" s="20" t="s">
        <v>69</v>
      </c>
      <c r="D12" s="21">
        <v>39448</v>
      </c>
      <c r="E12" s="25" t="s">
        <v>110</v>
      </c>
      <c r="F12" s="22">
        <v>150</v>
      </c>
      <c r="G12" s="23">
        <v>56</v>
      </c>
      <c r="H12" s="24" t="s">
        <v>14</v>
      </c>
      <c r="I12" s="25" t="s">
        <v>23</v>
      </c>
      <c r="J12" s="25" t="s">
        <v>82</v>
      </c>
      <c r="K12" s="26" t="str">
        <f>_xlfn.CONCAT(テーブル1[[#This Row],[性別]],テーブル1[[#This Row],[出場カテゴリー]])</f>
        <v>男高校生</v>
      </c>
      <c r="L12" s="19" t="s">
        <v>155</v>
      </c>
      <c r="M12" s="25" t="s">
        <v>35</v>
      </c>
      <c r="N12" s="27" t="str">
        <f>IFERROR(VLOOKUP(テーブル1[[#This Row],[段・級]],段・級[],2,FALSE),"")</f>
        <v>中級</v>
      </c>
      <c r="O12" s="25" t="s">
        <v>41</v>
      </c>
      <c r="P12" s="19" t="s">
        <v>70</v>
      </c>
      <c r="Q12" s="86" t="s">
        <v>207</v>
      </c>
      <c r="R12" s="28">
        <f>IF(OR(テーブル1[[#This Row],[出場種目]]="キョルギ",テーブル1[[#This Row],[出場種目]]="キョルギ＆プムセ"),VLOOKUP(テーブル1[[#This Row],[キョルギ
エントリー等級]],リスト!$G$13:$H$16,2,FALSE),0)</f>
        <v>8000</v>
      </c>
      <c r="S12" s="28">
        <f>IF(OR(テーブル1[[#This Row],[出場種目]]="プムセ",テーブル1[[#This Row],[出場種目]]="キョルギ＆プムセ"),VLOOKUP(テーブル1[[#This Row],[プムセ
エントリー等級]],リスト!$I$14:$J$16,2,FALSE),0)</f>
        <v>5000</v>
      </c>
      <c r="T12" s="28">
        <f>IF(テーブル1[[#This Row],[出場種目]]="パラキョルギ",8000,0)</f>
        <v>0</v>
      </c>
    </row>
    <row r="13" spans="1:20" ht="25.5" customHeight="1" thickTop="1" x14ac:dyDescent="0.4">
      <c r="A13" s="2">
        <v>1</v>
      </c>
      <c r="B13" s="30"/>
      <c r="C13" s="30"/>
      <c r="D13" s="31"/>
      <c r="E13" s="35" t="s">
        <v>212</v>
      </c>
      <c r="F13" s="32"/>
      <c r="G13" s="33"/>
      <c r="H13" s="34" t="s">
        <v>70</v>
      </c>
      <c r="I13" s="35" t="s">
        <v>70</v>
      </c>
      <c r="J13" s="35" t="s">
        <v>70</v>
      </c>
      <c r="K13" s="17" t="str">
        <f>_xlfn.CONCAT(テーブル1[[#This Row],[性別]],テーブル1[[#This Row],[出場カテゴリー]])</f>
        <v>◆選択◆選択</v>
      </c>
      <c r="L13" s="37" t="s">
        <v>47</v>
      </c>
      <c r="M13" s="35" t="s">
        <v>58</v>
      </c>
      <c r="N13" s="16">
        <f>IFERROR(VLOOKUP(テーブル1[[#This Row],[段・級]],段・級[],2,FALSE),"")</f>
        <v>0</v>
      </c>
      <c r="O13" s="35" t="s">
        <v>58</v>
      </c>
      <c r="P13" s="37" t="s">
        <v>70</v>
      </c>
      <c r="Q13" s="36">
        <f t="shared" ref="Q13:Q44" si="0">SUM(R13:T13)</f>
        <v>0</v>
      </c>
      <c r="R13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13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13" s="18">
        <f>IF(テーブル1[[#This Row],[出場種目]]="パラキョルギ",8000,0)</f>
        <v>0</v>
      </c>
    </row>
    <row r="14" spans="1:20" ht="25.5" customHeight="1" x14ac:dyDescent="0.4">
      <c r="A14" s="2">
        <v>2</v>
      </c>
      <c r="B14" s="30"/>
      <c r="C14" s="30"/>
      <c r="D14" s="31"/>
      <c r="E14" s="35" t="s">
        <v>70</v>
      </c>
      <c r="F14" s="32"/>
      <c r="G14" s="33"/>
      <c r="H14" s="34" t="s">
        <v>70</v>
      </c>
      <c r="I14" s="35" t="s">
        <v>70</v>
      </c>
      <c r="J14" s="35" t="s">
        <v>70</v>
      </c>
      <c r="K14" s="17" t="str">
        <f>_xlfn.CONCAT(テーブル1[[#This Row],[性別]],テーブル1[[#This Row],[出場カテゴリー]])</f>
        <v>◆選択◆選択</v>
      </c>
      <c r="L14" s="37" t="s">
        <v>47</v>
      </c>
      <c r="M14" s="35" t="s">
        <v>58</v>
      </c>
      <c r="N14" s="16">
        <f>IFERROR(VLOOKUP(テーブル1[[#This Row],[段・級]],段・級[],2,FALSE),"")</f>
        <v>0</v>
      </c>
      <c r="O14" s="35" t="s">
        <v>58</v>
      </c>
      <c r="P14" s="37" t="s">
        <v>70</v>
      </c>
      <c r="Q14" s="36">
        <f t="shared" si="0"/>
        <v>0</v>
      </c>
      <c r="R14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14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14" s="18">
        <f>IF(テーブル1[[#This Row],[出場種目]]="パラキョルギ",8000,0)</f>
        <v>0</v>
      </c>
    </row>
    <row r="15" spans="1:20" ht="25.5" customHeight="1" x14ac:dyDescent="0.4">
      <c r="A15" s="2">
        <v>3</v>
      </c>
      <c r="B15" s="30"/>
      <c r="C15" s="30"/>
      <c r="D15" s="31"/>
      <c r="E15" s="35" t="s">
        <v>70</v>
      </c>
      <c r="F15" s="32"/>
      <c r="G15" s="33"/>
      <c r="H15" s="34" t="s">
        <v>70</v>
      </c>
      <c r="I15" s="35" t="s">
        <v>70</v>
      </c>
      <c r="J15" s="35" t="s">
        <v>70</v>
      </c>
      <c r="K15" s="17" t="str">
        <f>_xlfn.CONCAT(テーブル1[[#This Row],[性別]],テーブル1[[#This Row],[出場カテゴリー]])</f>
        <v>◆選択◆選択</v>
      </c>
      <c r="L15" s="37" t="s">
        <v>47</v>
      </c>
      <c r="M15" s="35" t="s">
        <v>58</v>
      </c>
      <c r="N15" s="16">
        <f>IFERROR(VLOOKUP(テーブル1[[#This Row],[段・級]],段・級[],2,FALSE),"")</f>
        <v>0</v>
      </c>
      <c r="O15" s="35" t="s">
        <v>58</v>
      </c>
      <c r="P15" s="37" t="s">
        <v>70</v>
      </c>
      <c r="Q15" s="36">
        <f t="shared" si="0"/>
        <v>0</v>
      </c>
      <c r="R15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15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15" s="18">
        <f>IF(テーブル1[[#This Row],[出場種目]]="パラキョルギ",8000,0)</f>
        <v>0</v>
      </c>
    </row>
    <row r="16" spans="1:20" ht="25.5" customHeight="1" x14ac:dyDescent="0.4">
      <c r="A16" s="2">
        <v>4</v>
      </c>
      <c r="B16" s="30"/>
      <c r="C16" s="30"/>
      <c r="D16" s="31"/>
      <c r="E16" s="35" t="s">
        <v>70</v>
      </c>
      <c r="F16" s="32"/>
      <c r="G16" s="33"/>
      <c r="H16" s="34" t="s">
        <v>70</v>
      </c>
      <c r="I16" s="35" t="s">
        <v>70</v>
      </c>
      <c r="J16" s="35" t="s">
        <v>70</v>
      </c>
      <c r="K16" s="17" t="str">
        <f>_xlfn.CONCAT(テーブル1[[#This Row],[性別]],テーブル1[[#This Row],[出場カテゴリー]])</f>
        <v>◆選択◆選択</v>
      </c>
      <c r="L16" s="37" t="s">
        <v>47</v>
      </c>
      <c r="M16" s="35" t="s">
        <v>58</v>
      </c>
      <c r="N16" s="16">
        <f>IFERROR(VLOOKUP(テーブル1[[#This Row],[段・級]],段・級[],2,FALSE),"")</f>
        <v>0</v>
      </c>
      <c r="O16" s="35" t="s">
        <v>58</v>
      </c>
      <c r="P16" s="37" t="s">
        <v>70</v>
      </c>
      <c r="Q16" s="36">
        <f t="shared" si="0"/>
        <v>0</v>
      </c>
      <c r="R16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16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16" s="18">
        <f>IF(テーブル1[[#This Row],[出場種目]]="パラキョルギ",8000,0)</f>
        <v>0</v>
      </c>
    </row>
    <row r="17" spans="1:20" ht="25.5" customHeight="1" x14ac:dyDescent="0.4">
      <c r="A17" s="2">
        <v>5</v>
      </c>
      <c r="B17" s="30"/>
      <c r="C17" s="30"/>
      <c r="D17" s="31"/>
      <c r="E17" s="35" t="s">
        <v>70</v>
      </c>
      <c r="F17" s="32"/>
      <c r="G17" s="33"/>
      <c r="H17" s="34" t="s">
        <v>70</v>
      </c>
      <c r="I17" s="35" t="s">
        <v>70</v>
      </c>
      <c r="J17" s="35" t="s">
        <v>70</v>
      </c>
      <c r="K17" s="17" t="str">
        <f>_xlfn.CONCAT(テーブル1[[#This Row],[性別]],テーブル1[[#This Row],[出場カテゴリー]])</f>
        <v>◆選択◆選択</v>
      </c>
      <c r="L17" s="37" t="s">
        <v>47</v>
      </c>
      <c r="M17" s="35" t="s">
        <v>58</v>
      </c>
      <c r="N17" s="16">
        <f>IFERROR(VLOOKUP(テーブル1[[#This Row],[段・級]],段・級[],2,FALSE),"")</f>
        <v>0</v>
      </c>
      <c r="O17" s="35" t="s">
        <v>58</v>
      </c>
      <c r="P17" s="37" t="s">
        <v>70</v>
      </c>
      <c r="Q17" s="36">
        <f t="shared" si="0"/>
        <v>0</v>
      </c>
      <c r="R17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17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17" s="18">
        <f>IF(テーブル1[[#This Row],[出場種目]]="パラキョルギ",8000,0)</f>
        <v>0</v>
      </c>
    </row>
    <row r="18" spans="1:20" ht="25.5" customHeight="1" x14ac:dyDescent="0.4">
      <c r="A18" s="2">
        <v>6</v>
      </c>
      <c r="B18" s="30"/>
      <c r="C18" s="30"/>
      <c r="D18" s="31"/>
      <c r="E18" s="35" t="s">
        <v>70</v>
      </c>
      <c r="F18" s="32"/>
      <c r="G18" s="33"/>
      <c r="H18" s="34" t="s">
        <v>70</v>
      </c>
      <c r="I18" s="35" t="s">
        <v>70</v>
      </c>
      <c r="J18" s="35" t="s">
        <v>70</v>
      </c>
      <c r="K18" s="17" t="str">
        <f>_xlfn.CONCAT(テーブル1[[#This Row],[性別]],テーブル1[[#This Row],[出場カテゴリー]])</f>
        <v>◆選択◆選択</v>
      </c>
      <c r="L18" s="37" t="s">
        <v>47</v>
      </c>
      <c r="M18" s="35" t="s">
        <v>58</v>
      </c>
      <c r="N18" s="16">
        <f>IFERROR(VLOOKUP(テーブル1[[#This Row],[段・級]],段・級[],2,FALSE),"")</f>
        <v>0</v>
      </c>
      <c r="O18" s="35" t="s">
        <v>58</v>
      </c>
      <c r="P18" s="37" t="s">
        <v>70</v>
      </c>
      <c r="Q18" s="36">
        <f t="shared" si="0"/>
        <v>0</v>
      </c>
      <c r="R18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18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18" s="18">
        <f>IF(テーブル1[[#This Row],[出場種目]]="パラキョルギ",8000,0)</f>
        <v>0</v>
      </c>
    </row>
    <row r="19" spans="1:20" ht="25.5" customHeight="1" x14ac:dyDescent="0.4">
      <c r="A19" s="2">
        <v>7</v>
      </c>
      <c r="B19" s="30"/>
      <c r="C19" s="30"/>
      <c r="D19" s="31"/>
      <c r="E19" s="35" t="s">
        <v>70</v>
      </c>
      <c r="F19" s="32"/>
      <c r="G19" s="33"/>
      <c r="H19" s="34" t="s">
        <v>70</v>
      </c>
      <c r="I19" s="35" t="s">
        <v>70</v>
      </c>
      <c r="J19" s="35" t="s">
        <v>70</v>
      </c>
      <c r="K19" s="17" t="str">
        <f>_xlfn.CONCAT(テーブル1[[#This Row],[性別]],テーブル1[[#This Row],[出場カテゴリー]])</f>
        <v>◆選択◆選択</v>
      </c>
      <c r="L19" s="37" t="s">
        <v>47</v>
      </c>
      <c r="M19" s="35" t="s">
        <v>58</v>
      </c>
      <c r="N19" s="16">
        <f>IFERROR(VLOOKUP(テーブル1[[#This Row],[段・級]],段・級[],2,FALSE),"")</f>
        <v>0</v>
      </c>
      <c r="O19" s="35" t="s">
        <v>58</v>
      </c>
      <c r="P19" s="37" t="s">
        <v>70</v>
      </c>
      <c r="Q19" s="36">
        <f t="shared" si="0"/>
        <v>0</v>
      </c>
      <c r="R19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19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19" s="18">
        <f>IF(テーブル1[[#This Row],[出場種目]]="パラキョルギ",8000,0)</f>
        <v>0</v>
      </c>
    </row>
    <row r="20" spans="1:20" ht="25.5" customHeight="1" x14ac:dyDescent="0.4">
      <c r="A20" s="2">
        <v>8</v>
      </c>
      <c r="B20" s="30"/>
      <c r="C20" s="30"/>
      <c r="D20" s="31"/>
      <c r="E20" s="35" t="s">
        <v>70</v>
      </c>
      <c r="F20" s="32"/>
      <c r="G20" s="33"/>
      <c r="H20" s="34" t="s">
        <v>70</v>
      </c>
      <c r="I20" s="35" t="s">
        <v>70</v>
      </c>
      <c r="J20" s="35" t="s">
        <v>70</v>
      </c>
      <c r="K20" s="17" t="str">
        <f>_xlfn.CONCAT(テーブル1[[#This Row],[性別]],テーブル1[[#This Row],[出場カテゴリー]])</f>
        <v>◆選択◆選択</v>
      </c>
      <c r="L20" s="37" t="s">
        <v>47</v>
      </c>
      <c r="M20" s="35" t="s">
        <v>58</v>
      </c>
      <c r="N20" s="16">
        <f>IFERROR(VLOOKUP(テーブル1[[#This Row],[段・級]],段・級[],2,FALSE),"")</f>
        <v>0</v>
      </c>
      <c r="O20" s="35" t="s">
        <v>58</v>
      </c>
      <c r="P20" s="37" t="s">
        <v>70</v>
      </c>
      <c r="Q20" s="36">
        <f t="shared" si="0"/>
        <v>0</v>
      </c>
      <c r="R20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0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0" s="18">
        <f>IF(テーブル1[[#This Row],[出場種目]]="パラキョルギ",8000,0)</f>
        <v>0</v>
      </c>
    </row>
    <row r="21" spans="1:20" ht="25.5" customHeight="1" x14ac:dyDescent="0.4">
      <c r="A21" s="2">
        <v>9</v>
      </c>
      <c r="B21" s="30"/>
      <c r="C21" s="30"/>
      <c r="D21" s="31"/>
      <c r="E21" s="35" t="s">
        <v>70</v>
      </c>
      <c r="F21" s="32"/>
      <c r="G21" s="33"/>
      <c r="H21" s="34" t="s">
        <v>70</v>
      </c>
      <c r="I21" s="35" t="s">
        <v>70</v>
      </c>
      <c r="J21" s="35" t="s">
        <v>70</v>
      </c>
      <c r="K21" s="17" t="str">
        <f>_xlfn.CONCAT(テーブル1[[#This Row],[性別]],テーブル1[[#This Row],[出場カテゴリー]])</f>
        <v>◆選択◆選択</v>
      </c>
      <c r="L21" s="37" t="s">
        <v>47</v>
      </c>
      <c r="M21" s="35" t="s">
        <v>58</v>
      </c>
      <c r="N21" s="16">
        <f>IFERROR(VLOOKUP(テーブル1[[#This Row],[段・級]],段・級[],2,FALSE),"")</f>
        <v>0</v>
      </c>
      <c r="O21" s="35" t="s">
        <v>58</v>
      </c>
      <c r="P21" s="37" t="s">
        <v>70</v>
      </c>
      <c r="Q21" s="36">
        <f t="shared" si="0"/>
        <v>0</v>
      </c>
      <c r="R21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1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1" s="18">
        <f>IF(テーブル1[[#This Row],[出場種目]]="パラキョルギ",8000,0)</f>
        <v>0</v>
      </c>
    </row>
    <row r="22" spans="1:20" ht="25.5" customHeight="1" x14ac:dyDescent="0.4">
      <c r="A22" s="2">
        <v>10</v>
      </c>
      <c r="B22" s="30"/>
      <c r="C22" s="30"/>
      <c r="D22" s="31"/>
      <c r="E22" s="35" t="s">
        <v>70</v>
      </c>
      <c r="F22" s="32"/>
      <c r="G22" s="33"/>
      <c r="H22" s="34" t="s">
        <v>70</v>
      </c>
      <c r="I22" s="35" t="s">
        <v>70</v>
      </c>
      <c r="J22" s="35" t="s">
        <v>70</v>
      </c>
      <c r="K22" s="17" t="str">
        <f>_xlfn.CONCAT(テーブル1[[#This Row],[性別]],テーブル1[[#This Row],[出場カテゴリー]])</f>
        <v>◆選択◆選択</v>
      </c>
      <c r="L22" s="37" t="s">
        <v>47</v>
      </c>
      <c r="M22" s="35" t="s">
        <v>58</v>
      </c>
      <c r="N22" s="16">
        <f>IFERROR(VLOOKUP(テーブル1[[#This Row],[段・級]],段・級[],2,FALSE),"")</f>
        <v>0</v>
      </c>
      <c r="O22" s="35" t="s">
        <v>58</v>
      </c>
      <c r="P22" s="37" t="s">
        <v>70</v>
      </c>
      <c r="Q22" s="36">
        <f t="shared" si="0"/>
        <v>0</v>
      </c>
      <c r="R22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2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2" s="18">
        <f>IF(テーブル1[[#This Row],[出場種目]]="パラキョルギ",8000,0)</f>
        <v>0</v>
      </c>
    </row>
    <row r="23" spans="1:20" ht="25.5" customHeight="1" x14ac:dyDescent="0.4">
      <c r="A23" s="2">
        <v>11</v>
      </c>
      <c r="B23" s="30"/>
      <c r="C23" s="30"/>
      <c r="D23" s="31"/>
      <c r="E23" s="35" t="s">
        <v>70</v>
      </c>
      <c r="F23" s="32"/>
      <c r="G23" s="33"/>
      <c r="H23" s="34" t="s">
        <v>70</v>
      </c>
      <c r="I23" s="35" t="s">
        <v>70</v>
      </c>
      <c r="J23" s="35" t="s">
        <v>70</v>
      </c>
      <c r="K23" s="17" t="str">
        <f>_xlfn.CONCAT(テーブル1[[#This Row],[性別]],テーブル1[[#This Row],[出場カテゴリー]])</f>
        <v>◆選択◆選択</v>
      </c>
      <c r="L23" s="37" t="s">
        <v>47</v>
      </c>
      <c r="M23" s="35" t="s">
        <v>58</v>
      </c>
      <c r="N23" s="16">
        <f>IFERROR(VLOOKUP(テーブル1[[#This Row],[段・級]],段・級[],2,FALSE),"")</f>
        <v>0</v>
      </c>
      <c r="O23" s="35" t="s">
        <v>58</v>
      </c>
      <c r="P23" s="37" t="s">
        <v>70</v>
      </c>
      <c r="Q23" s="36">
        <f t="shared" si="0"/>
        <v>0</v>
      </c>
      <c r="R23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3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3" s="18">
        <f>IF(テーブル1[[#This Row],[出場種目]]="パラキョルギ",8000,0)</f>
        <v>0</v>
      </c>
    </row>
    <row r="24" spans="1:20" ht="25.5" customHeight="1" x14ac:dyDescent="0.4">
      <c r="A24" s="2">
        <v>12</v>
      </c>
      <c r="B24" s="30"/>
      <c r="C24" s="30"/>
      <c r="D24" s="31"/>
      <c r="E24" s="35" t="s">
        <v>70</v>
      </c>
      <c r="F24" s="32"/>
      <c r="G24" s="33"/>
      <c r="H24" s="34" t="s">
        <v>70</v>
      </c>
      <c r="I24" s="35" t="s">
        <v>70</v>
      </c>
      <c r="J24" s="35" t="s">
        <v>70</v>
      </c>
      <c r="K24" s="17" t="str">
        <f>_xlfn.CONCAT(テーブル1[[#This Row],[性別]],テーブル1[[#This Row],[出場カテゴリー]])</f>
        <v>◆選択◆選択</v>
      </c>
      <c r="L24" s="37" t="s">
        <v>47</v>
      </c>
      <c r="M24" s="35" t="s">
        <v>58</v>
      </c>
      <c r="N24" s="16">
        <f>IFERROR(VLOOKUP(テーブル1[[#This Row],[段・級]],段・級[],2,FALSE),"")</f>
        <v>0</v>
      </c>
      <c r="O24" s="35" t="s">
        <v>58</v>
      </c>
      <c r="P24" s="37" t="s">
        <v>70</v>
      </c>
      <c r="Q24" s="36">
        <f t="shared" si="0"/>
        <v>0</v>
      </c>
      <c r="R24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4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4" s="18">
        <f>IF(テーブル1[[#This Row],[出場種目]]="パラキョルギ",8000,0)</f>
        <v>0</v>
      </c>
    </row>
    <row r="25" spans="1:20" ht="25.5" customHeight="1" x14ac:dyDescent="0.4">
      <c r="A25" s="2">
        <v>13</v>
      </c>
      <c r="B25" s="30"/>
      <c r="C25" s="30"/>
      <c r="D25" s="31"/>
      <c r="E25" s="35" t="s">
        <v>70</v>
      </c>
      <c r="F25" s="32"/>
      <c r="G25" s="33"/>
      <c r="H25" s="34" t="s">
        <v>70</v>
      </c>
      <c r="I25" s="35" t="s">
        <v>70</v>
      </c>
      <c r="J25" s="35" t="s">
        <v>70</v>
      </c>
      <c r="K25" s="17" t="str">
        <f>_xlfn.CONCAT(テーブル1[[#This Row],[性別]],テーブル1[[#This Row],[出場カテゴリー]])</f>
        <v>◆選択◆選択</v>
      </c>
      <c r="L25" s="37" t="s">
        <v>47</v>
      </c>
      <c r="M25" s="35" t="s">
        <v>58</v>
      </c>
      <c r="N25" s="16">
        <f>IFERROR(VLOOKUP(テーブル1[[#This Row],[段・級]],段・級[],2,FALSE),"")</f>
        <v>0</v>
      </c>
      <c r="O25" s="35" t="s">
        <v>58</v>
      </c>
      <c r="P25" s="37" t="s">
        <v>70</v>
      </c>
      <c r="Q25" s="36">
        <f t="shared" si="0"/>
        <v>0</v>
      </c>
      <c r="R25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5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5" s="18">
        <f>IF(テーブル1[[#This Row],[出場種目]]="パラキョルギ",8000,0)</f>
        <v>0</v>
      </c>
    </row>
    <row r="26" spans="1:20" ht="25.5" customHeight="1" x14ac:dyDescent="0.4">
      <c r="A26" s="2">
        <v>14</v>
      </c>
      <c r="B26" s="30"/>
      <c r="C26" s="30"/>
      <c r="D26" s="31"/>
      <c r="E26" s="35" t="s">
        <v>70</v>
      </c>
      <c r="F26" s="32"/>
      <c r="G26" s="33"/>
      <c r="H26" s="34" t="s">
        <v>70</v>
      </c>
      <c r="I26" s="35" t="s">
        <v>70</v>
      </c>
      <c r="J26" s="35" t="s">
        <v>70</v>
      </c>
      <c r="K26" s="17" t="str">
        <f>_xlfn.CONCAT(テーブル1[[#This Row],[性別]],テーブル1[[#This Row],[出場カテゴリー]])</f>
        <v>◆選択◆選択</v>
      </c>
      <c r="L26" s="37" t="s">
        <v>47</v>
      </c>
      <c r="M26" s="35" t="s">
        <v>58</v>
      </c>
      <c r="N26" s="16">
        <f>IFERROR(VLOOKUP(テーブル1[[#This Row],[段・級]],段・級[],2,FALSE),"")</f>
        <v>0</v>
      </c>
      <c r="O26" s="35" t="s">
        <v>58</v>
      </c>
      <c r="P26" s="37" t="s">
        <v>70</v>
      </c>
      <c r="Q26" s="36">
        <f t="shared" si="0"/>
        <v>0</v>
      </c>
      <c r="R26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6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6" s="18">
        <f>IF(テーブル1[[#This Row],[出場種目]]="パラキョルギ",8000,0)</f>
        <v>0</v>
      </c>
    </row>
    <row r="27" spans="1:20" ht="25.5" customHeight="1" x14ac:dyDescent="0.4">
      <c r="A27" s="2">
        <v>15</v>
      </c>
      <c r="B27" s="30"/>
      <c r="C27" s="30"/>
      <c r="D27" s="31"/>
      <c r="E27" s="35" t="s">
        <v>70</v>
      </c>
      <c r="F27" s="32"/>
      <c r="G27" s="33"/>
      <c r="H27" s="34" t="s">
        <v>70</v>
      </c>
      <c r="I27" s="35" t="s">
        <v>70</v>
      </c>
      <c r="J27" s="35" t="s">
        <v>70</v>
      </c>
      <c r="K27" s="17" t="str">
        <f>_xlfn.CONCAT(テーブル1[[#This Row],[性別]],テーブル1[[#This Row],[出場カテゴリー]])</f>
        <v>◆選択◆選択</v>
      </c>
      <c r="L27" s="37" t="s">
        <v>47</v>
      </c>
      <c r="M27" s="35" t="s">
        <v>58</v>
      </c>
      <c r="N27" s="16">
        <f>IFERROR(VLOOKUP(テーブル1[[#This Row],[段・級]],段・級[],2,FALSE),"")</f>
        <v>0</v>
      </c>
      <c r="O27" s="35" t="s">
        <v>58</v>
      </c>
      <c r="P27" s="37" t="s">
        <v>70</v>
      </c>
      <c r="Q27" s="36">
        <f t="shared" si="0"/>
        <v>0</v>
      </c>
      <c r="R27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7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7" s="18">
        <f>IF(テーブル1[[#This Row],[出場種目]]="パラキョルギ",8000,0)</f>
        <v>0</v>
      </c>
    </row>
    <row r="28" spans="1:20" ht="25.5" customHeight="1" x14ac:dyDescent="0.4">
      <c r="A28" s="2">
        <v>16</v>
      </c>
      <c r="B28" s="30"/>
      <c r="C28" s="30"/>
      <c r="D28" s="31"/>
      <c r="E28" s="35" t="s">
        <v>70</v>
      </c>
      <c r="F28" s="32"/>
      <c r="G28" s="33"/>
      <c r="H28" s="34" t="s">
        <v>70</v>
      </c>
      <c r="I28" s="35" t="s">
        <v>70</v>
      </c>
      <c r="J28" s="35" t="s">
        <v>70</v>
      </c>
      <c r="K28" s="17" t="str">
        <f>_xlfn.CONCAT(テーブル1[[#This Row],[性別]],テーブル1[[#This Row],[出場カテゴリー]])</f>
        <v>◆選択◆選択</v>
      </c>
      <c r="L28" s="37" t="s">
        <v>47</v>
      </c>
      <c r="M28" s="35" t="s">
        <v>58</v>
      </c>
      <c r="N28" s="16">
        <f>IFERROR(VLOOKUP(テーブル1[[#This Row],[段・級]],段・級[],2,FALSE),"")</f>
        <v>0</v>
      </c>
      <c r="O28" s="35" t="s">
        <v>58</v>
      </c>
      <c r="P28" s="37" t="s">
        <v>70</v>
      </c>
      <c r="Q28" s="36">
        <f t="shared" si="0"/>
        <v>0</v>
      </c>
      <c r="R28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8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8" s="18">
        <f>IF(テーブル1[[#This Row],[出場種目]]="パラキョルギ",8000,0)</f>
        <v>0</v>
      </c>
    </row>
    <row r="29" spans="1:20" ht="25.5" customHeight="1" x14ac:dyDescent="0.4">
      <c r="A29" s="2">
        <v>17</v>
      </c>
      <c r="B29" s="30"/>
      <c r="C29" s="30"/>
      <c r="D29" s="31"/>
      <c r="E29" s="35" t="s">
        <v>70</v>
      </c>
      <c r="F29" s="32"/>
      <c r="G29" s="33"/>
      <c r="H29" s="34" t="s">
        <v>70</v>
      </c>
      <c r="I29" s="35" t="s">
        <v>70</v>
      </c>
      <c r="J29" s="35" t="s">
        <v>70</v>
      </c>
      <c r="K29" s="17" t="str">
        <f>_xlfn.CONCAT(テーブル1[[#This Row],[性別]],テーブル1[[#This Row],[出場カテゴリー]])</f>
        <v>◆選択◆選択</v>
      </c>
      <c r="L29" s="37" t="s">
        <v>47</v>
      </c>
      <c r="M29" s="35" t="s">
        <v>58</v>
      </c>
      <c r="N29" s="16">
        <f>IFERROR(VLOOKUP(テーブル1[[#This Row],[段・級]],段・級[],2,FALSE),"")</f>
        <v>0</v>
      </c>
      <c r="O29" s="35" t="s">
        <v>58</v>
      </c>
      <c r="P29" s="37" t="s">
        <v>70</v>
      </c>
      <c r="Q29" s="36">
        <f t="shared" si="0"/>
        <v>0</v>
      </c>
      <c r="R29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29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29" s="18">
        <f>IF(テーブル1[[#This Row],[出場種目]]="パラキョルギ",8000,0)</f>
        <v>0</v>
      </c>
    </row>
    <row r="30" spans="1:20" ht="25.5" customHeight="1" x14ac:dyDescent="0.4">
      <c r="A30" s="2">
        <v>18</v>
      </c>
      <c r="B30" s="30"/>
      <c r="C30" s="30"/>
      <c r="D30" s="31"/>
      <c r="E30" s="35" t="s">
        <v>70</v>
      </c>
      <c r="F30" s="32"/>
      <c r="G30" s="33"/>
      <c r="H30" s="34" t="s">
        <v>70</v>
      </c>
      <c r="I30" s="35" t="s">
        <v>70</v>
      </c>
      <c r="J30" s="35" t="s">
        <v>70</v>
      </c>
      <c r="K30" s="17" t="str">
        <f>_xlfn.CONCAT(テーブル1[[#This Row],[性別]],テーブル1[[#This Row],[出場カテゴリー]])</f>
        <v>◆選択◆選択</v>
      </c>
      <c r="L30" s="37" t="s">
        <v>47</v>
      </c>
      <c r="M30" s="35" t="s">
        <v>58</v>
      </c>
      <c r="N30" s="16">
        <f>IFERROR(VLOOKUP(テーブル1[[#This Row],[段・級]],段・級[],2,FALSE),"")</f>
        <v>0</v>
      </c>
      <c r="O30" s="35" t="s">
        <v>58</v>
      </c>
      <c r="P30" s="37" t="s">
        <v>70</v>
      </c>
      <c r="Q30" s="36">
        <f t="shared" si="0"/>
        <v>0</v>
      </c>
      <c r="R30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0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0" s="18">
        <f>IF(テーブル1[[#This Row],[出場種目]]="パラキョルギ",8000,0)</f>
        <v>0</v>
      </c>
    </row>
    <row r="31" spans="1:20" ht="25.5" customHeight="1" x14ac:dyDescent="0.4">
      <c r="A31" s="2">
        <v>19</v>
      </c>
      <c r="B31" s="30"/>
      <c r="C31" s="30"/>
      <c r="D31" s="31"/>
      <c r="E31" s="35" t="s">
        <v>70</v>
      </c>
      <c r="F31" s="32"/>
      <c r="G31" s="33"/>
      <c r="H31" s="34" t="s">
        <v>70</v>
      </c>
      <c r="I31" s="35" t="s">
        <v>70</v>
      </c>
      <c r="J31" s="35" t="s">
        <v>70</v>
      </c>
      <c r="K31" s="17" t="str">
        <f>_xlfn.CONCAT(テーブル1[[#This Row],[性別]],テーブル1[[#This Row],[出場カテゴリー]])</f>
        <v>◆選択◆選択</v>
      </c>
      <c r="L31" s="37" t="s">
        <v>47</v>
      </c>
      <c r="M31" s="35" t="s">
        <v>58</v>
      </c>
      <c r="N31" s="16">
        <f>IFERROR(VLOOKUP(テーブル1[[#This Row],[段・級]],段・級[],2,FALSE),"")</f>
        <v>0</v>
      </c>
      <c r="O31" s="35" t="s">
        <v>58</v>
      </c>
      <c r="P31" s="37" t="s">
        <v>70</v>
      </c>
      <c r="Q31" s="36">
        <f t="shared" si="0"/>
        <v>0</v>
      </c>
      <c r="R31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1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1" s="18">
        <f>IF(テーブル1[[#This Row],[出場種目]]="パラキョルギ",8000,0)</f>
        <v>0</v>
      </c>
    </row>
    <row r="32" spans="1:20" ht="25.5" customHeight="1" x14ac:dyDescent="0.4">
      <c r="A32" s="2">
        <v>20</v>
      </c>
      <c r="B32" s="30"/>
      <c r="C32" s="30"/>
      <c r="D32" s="31"/>
      <c r="E32" s="35" t="s">
        <v>70</v>
      </c>
      <c r="F32" s="32"/>
      <c r="G32" s="33"/>
      <c r="H32" s="34" t="s">
        <v>70</v>
      </c>
      <c r="I32" s="35" t="s">
        <v>70</v>
      </c>
      <c r="J32" s="35" t="s">
        <v>70</v>
      </c>
      <c r="K32" s="17" t="str">
        <f>_xlfn.CONCAT(テーブル1[[#This Row],[性別]],テーブル1[[#This Row],[出場カテゴリー]])</f>
        <v>◆選択◆選択</v>
      </c>
      <c r="L32" s="37" t="s">
        <v>47</v>
      </c>
      <c r="M32" s="35" t="s">
        <v>58</v>
      </c>
      <c r="N32" s="16">
        <f>IFERROR(VLOOKUP(テーブル1[[#This Row],[段・級]],段・級[],2,FALSE),"")</f>
        <v>0</v>
      </c>
      <c r="O32" s="35" t="s">
        <v>58</v>
      </c>
      <c r="P32" s="37" t="s">
        <v>70</v>
      </c>
      <c r="Q32" s="36">
        <f t="shared" si="0"/>
        <v>0</v>
      </c>
      <c r="R32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2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2" s="18">
        <f>IF(テーブル1[[#This Row],[出場種目]]="パラキョルギ",8000,0)</f>
        <v>0</v>
      </c>
    </row>
    <row r="33" spans="1:20" ht="25.5" customHeight="1" x14ac:dyDescent="0.4">
      <c r="A33" s="2">
        <v>21</v>
      </c>
      <c r="B33" s="30"/>
      <c r="C33" s="30"/>
      <c r="D33" s="31"/>
      <c r="E33" s="35" t="s">
        <v>70</v>
      </c>
      <c r="F33" s="32"/>
      <c r="G33" s="33"/>
      <c r="H33" s="34" t="s">
        <v>70</v>
      </c>
      <c r="I33" s="35" t="s">
        <v>70</v>
      </c>
      <c r="J33" s="35" t="s">
        <v>70</v>
      </c>
      <c r="K33" s="17" t="str">
        <f>_xlfn.CONCAT(テーブル1[[#This Row],[性別]],テーブル1[[#This Row],[出場カテゴリー]])</f>
        <v>◆選択◆選択</v>
      </c>
      <c r="L33" s="37" t="s">
        <v>47</v>
      </c>
      <c r="M33" s="35" t="s">
        <v>58</v>
      </c>
      <c r="N33" s="16">
        <f>IFERROR(VLOOKUP(テーブル1[[#This Row],[段・級]],段・級[],2,FALSE),"")</f>
        <v>0</v>
      </c>
      <c r="O33" s="35" t="s">
        <v>58</v>
      </c>
      <c r="P33" s="37" t="s">
        <v>70</v>
      </c>
      <c r="Q33" s="36">
        <f t="shared" si="0"/>
        <v>0</v>
      </c>
      <c r="R33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3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3" s="18">
        <f>IF(テーブル1[[#This Row],[出場種目]]="パラキョルギ",8000,0)</f>
        <v>0</v>
      </c>
    </row>
    <row r="34" spans="1:20" ht="25.5" customHeight="1" x14ac:dyDescent="0.4">
      <c r="A34" s="2">
        <v>22</v>
      </c>
      <c r="B34" s="30"/>
      <c r="C34" s="30"/>
      <c r="D34" s="31"/>
      <c r="E34" s="35" t="s">
        <v>70</v>
      </c>
      <c r="F34" s="32"/>
      <c r="G34" s="33"/>
      <c r="H34" s="34" t="s">
        <v>70</v>
      </c>
      <c r="I34" s="35" t="s">
        <v>70</v>
      </c>
      <c r="J34" s="35" t="s">
        <v>70</v>
      </c>
      <c r="K34" s="17" t="str">
        <f>_xlfn.CONCAT(テーブル1[[#This Row],[性別]],テーブル1[[#This Row],[出場カテゴリー]])</f>
        <v>◆選択◆選択</v>
      </c>
      <c r="L34" s="37" t="s">
        <v>47</v>
      </c>
      <c r="M34" s="35" t="s">
        <v>58</v>
      </c>
      <c r="N34" s="16">
        <f>IFERROR(VLOOKUP(テーブル1[[#This Row],[段・級]],段・級[],2,FALSE),"")</f>
        <v>0</v>
      </c>
      <c r="O34" s="35" t="s">
        <v>58</v>
      </c>
      <c r="P34" s="37" t="s">
        <v>70</v>
      </c>
      <c r="Q34" s="36">
        <f t="shared" si="0"/>
        <v>0</v>
      </c>
      <c r="R34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4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4" s="18">
        <f>IF(テーブル1[[#This Row],[出場種目]]="パラキョルギ",8000,0)</f>
        <v>0</v>
      </c>
    </row>
    <row r="35" spans="1:20" ht="25.5" customHeight="1" x14ac:dyDescent="0.4">
      <c r="A35" s="2">
        <v>23</v>
      </c>
      <c r="B35" s="30"/>
      <c r="C35" s="30"/>
      <c r="D35" s="31"/>
      <c r="E35" s="35" t="s">
        <v>70</v>
      </c>
      <c r="F35" s="32"/>
      <c r="G35" s="33"/>
      <c r="H35" s="34" t="s">
        <v>70</v>
      </c>
      <c r="I35" s="35" t="s">
        <v>70</v>
      </c>
      <c r="J35" s="35" t="s">
        <v>70</v>
      </c>
      <c r="K35" s="17" t="str">
        <f>_xlfn.CONCAT(テーブル1[[#This Row],[性別]],テーブル1[[#This Row],[出場カテゴリー]])</f>
        <v>◆選択◆選択</v>
      </c>
      <c r="L35" s="37" t="s">
        <v>47</v>
      </c>
      <c r="M35" s="35" t="s">
        <v>58</v>
      </c>
      <c r="N35" s="16">
        <f>IFERROR(VLOOKUP(テーブル1[[#This Row],[段・級]],段・級[],2,FALSE),"")</f>
        <v>0</v>
      </c>
      <c r="O35" s="35" t="s">
        <v>58</v>
      </c>
      <c r="P35" s="37" t="s">
        <v>70</v>
      </c>
      <c r="Q35" s="36">
        <f t="shared" si="0"/>
        <v>0</v>
      </c>
      <c r="R35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5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5" s="18">
        <f>IF(テーブル1[[#This Row],[出場種目]]="パラキョルギ",8000,0)</f>
        <v>0</v>
      </c>
    </row>
    <row r="36" spans="1:20" ht="25.5" customHeight="1" x14ac:dyDescent="0.4">
      <c r="A36" s="2">
        <v>24</v>
      </c>
      <c r="B36" s="30"/>
      <c r="C36" s="30"/>
      <c r="D36" s="31"/>
      <c r="E36" s="35" t="s">
        <v>70</v>
      </c>
      <c r="F36" s="32"/>
      <c r="G36" s="33"/>
      <c r="H36" s="34" t="s">
        <v>70</v>
      </c>
      <c r="I36" s="35" t="s">
        <v>70</v>
      </c>
      <c r="J36" s="35" t="s">
        <v>70</v>
      </c>
      <c r="K36" s="17" t="str">
        <f>_xlfn.CONCAT(テーブル1[[#This Row],[性別]],テーブル1[[#This Row],[出場カテゴリー]])</f>
        <v>◆選択◆選択</v>
      </c>
      <c r="L36" s="37" t="s">
        <v>47</v>
      </c>
      <c r="M36" s="35" t="s">
        <v>58</v>
      </c>
      <c r="N36" s="16">
        <f>IFERROR(VLOOKUP(テーブル1[[#This Row],[段・級]],段・級[],2,FALSE),"")</f>
        <v>0</v>
      </c>
      <c r="O36" s="35" t="s">
        <v>58</v>
      </c>
      <c r="P36" s="37" t="s">
        <v>70</v>
      </c>
      <c r="Q36" s="36">
        <f t="shared" si="0"/>
        <v>0</v>
      </c>
      <c r="R36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6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6" s="18">
        <f>IF(テーブル1[[#This Row],[出場種目]]="パラキョルギ",8000,0)</f>
        <v>0</v>
      </c>
    </row>
    <row r="37" spans="1:20" ht="25.5" customHeight="1" x14ac:dyDescent="0.4">
      <c r="A37" s="2">
        <v>25</v>
      </c>
      <c r="B37" s="30"/>
      <c r="C37" s="30"/>
      <c r="D37" s="31"/>
      <c r="E37" s="35" t="s">
        <v>70</v>
      </c>
      <c r="F37" s="32"/>
      <c r="G37" s="33"/>
      <c r="H37" s="34" t="s">
        <v>70</v>
      </c>
      <c r="I37" s="35" t="s">
        <v>70</v>
      </c>
      <c r="J37" s="35" t="s">
        <v>70</v>
      </c>
      <c r="K37" s="17" t="str">
        <f>_xlfn.CONCAT(テーブル1[[#This Row],[性別]],テーブル1[[#This Row],[出場カテゴリー]])</f>
        <v>◆選択◆選択</v>
      </c>
      <c r="L37" s="37" t="s">
        <v>47</v>
      </c>
      <c r="M37" s="35" t="s">
        <v>58</v>
      </c>
      <c r="N37" s="16">
        <f>IFERROR(VLOOKUP(テーブル1[[#This Row],[段・級]],段・級[],2,FALSE),"")</f>
        <v>0</v>
      </c>
      <c r="O37" s="35" t="s">
        <v>58</v>
      </c>
      <c r="P37" s="37" t="s">
        <v>70</v>
      </c>
      <c r="Q37" s="36">
        <f t="shared" si="0"/>
        <v>0</v>
      </c>
      <c r="R37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7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7" s="18">
        <f>IF(テーブル1[[#This Row],[出場種目]]="パラキョルギ",8000,0)</f>
        <v>0</v>
      </c>
    </row>
    <row r="38" spans="1:20" ht="25.5" customHeight="1" x14ac:dyDescent="0.4">
      <c r="A38" s="2">
        <v>26</v>
      </c>
      <c r="B38" s="30"/>
      <c r="C38" s="30"/>
      <c r="D38" s="31"/>
      <c r="E38" s="35" t="s">
        <v>70</v>
      </c>
      <c r="F38" s="32"/>
      <c r="G38" s="33"/>
      <c r="H38" s="34" t="s">
        <v>70</v>
      </c>
      <c r="I38" s="35" t="s">
        <v>70</v>
      </c>
      <c r="J38" s="35" t="s">
        <v>70</v>
      </c>
      <c r="K38" s="17" t="str">
        <f>_xlfn.CONCAT(テーブル1[[#This Row],[性別]],テーブル1[[#This Row],[出場カテゴリー]])</f>
        <v>◆選択◆選択</v>
      </c>
      <c r="L38" s="37" t="s">
        <v>47</v>
      </c>
      <c r="M38" s="35" t="s">
        <v>58</v>
      </c>
      <c r="N38" s="16">
        <f>IFERROR(VLOOKUP(テーブル1[[#This Row],[段・級]],段・級[],2,FALSE),"")</f>
        <v>0</v>
      </c>
      <c r="O38" s="35" t="s">
        <v>58</v>
      </c>
      <c r="P38" s="37" t="s">
        <v>70</v>
      </c>
      <c r="Q38" s="36">
        <f t="shared" si="0"/>
        <v>0</v>
      </c>
      <c r="R38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8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8" s="18">
        <f>IF(テーブル1[[#This Row],[出場種目]]="パラキョルギ",8000,0)</f>
        <v>0</v>
      </c>
    </row>
    <row r="39" spans="1:20" ht="25.5" customHeight="1" x14ac:dyDescent="0.4">
      <c r="A39" s="2">
        <v>27</v>
      </c>
      <c r="B39" s="30"/>
      <c r="C39" s="30"/>
      <c r="D39" s="31"/>
      <c r="E39" s="35" t="s">
        <v>70</v>
      </c>
      <c r="F39" s="32"/>
      <c r="G39" s="33"/>
      <c r="H39" s="34" t="s">
        <v>70</v>
      </c>
      <c r="I39" s="35" t="s">
        <v>70</v>
      </c>
      <c r="J39" s="35" t="s">
        <v>70</v>
      </c>
      <c r="K39" s="17" t="str">
        <f>_xlfn.CONCAT(テーブル1[[#This Row],[性別]],テーブル1[[#This Row],[出場カテゴリー]])</f>
        <v>◆選択◆選択</v>
      </c>
      <c r="L39" s="37" t="s">
        <v>47</v>
      </c>
      <c r="M39" s="35" t="s">
        <v>58</v>
      </c>
      <c r="N39" s="16">
        <f>IFERROR(VLOOKUP(テーブル1[[#This Row],[段・級]],段・級[],2,FALSE),"")</f>
        <v>0</v>
      </c>
      <c r="O39" s="35" t="s">
        <v>58</v>
      </c>
      <c r="P39" s="37" t="s">
        <v>70</v>
      </c>
      <c r="Q39" s="36">
        <f t="shared" si="0"/>
        <v>0</v>
      </c>
      <c r="R39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39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39" s="18">
        <f>IF(テーブル1[[#This Row],[出場種目]]="パラキョルギ",8000,0)</f>
        <v>0</v>
      </c>
    </row>
    <row r="40" spans="1:20" ht="25.5" customHeight="1" x14ac:dyDescent="0.4">
      <c r="A40" s="2">
        <v>28</v>
      </c>
      <c r="B40" s="30"/>
      <c r="C40" s="30"/>
      <c r="D40" s="31"/>
      <c r="E40" s="35" t="s">
        <v>70</v>
      </c>
      <c r="F40" s="32"/>
      <c r="G40" s="33"/>
      <c r="H40" s="34" t="s">
        <v>70</v>
      </c>
      <c r="I40" s="35" t="s">
        <v>70</v>
      </c>
      <c r="J40" s="35" t="s">
        <v>70</v>
      </c>
      <c r="K40" s="17" t="str">
        <f>_xlfn.CONCAT(テーブル1[[#This Row],[性別]],テーブル1[[#This Row],[出場カテゴリー]])</f>
        <v>◆選択◆選択</v>
      </c>
      <c r="L40" s="37" t="s">
        <v>47</v>
      </c>
      <c r="M40" s="35" t="s">
        <v>58</v>
      </c>
      <c r="N40" s="16">
        <f>IFERROR(VLOOKUP(テーブル1[[#This Row],[段・級]],段・級[],2,FALSE),"")</f>
        <v>0</v>
      </c>
      <c r="O40" s="35" t="s">
        <v>58</v>
      </c>
      <c r="P40" s="37" t="s">
        <v>70</v>
      </c>
      <c r="Q40" s="36">
        <f t="shared" si="0"/>
        <v>0</v>
      </c>
      <c r="R40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0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0" s="18">
        <f>IF(テーブル1[[#This Row],[出場種目]]="パラキョルギ",8000,0)</f>
        <v>0</v>
      </c>
    </row>
    <row r="41" spans="1:20" ht="25.5" customHeight="1" x14ac:dyDescent="0.4">
      <c r="A41" s="2">
        <v>29</v>
      </c>
      <c r="B41" s="30"/>
      <c r="C41" s="30"/>
      <c r="D41" s="31"/>
      <c r="E41" s="35" t="s">
        <v>70</v>
      </c>
      <c r="F41" s="32"/>
      <c r="G41" s="33"/>
      <c r="H41" s="34" t="s">
        <v>70</v>
      </c>
      <c r="I41" s="35" t="s">
        <v>70</v>
      </c>
      <c r="J41" s="35" t="s">
        <v>70</v>
      </c>
      <c r="K41" s="17" t="str">
        <f>_xlfn.CONCAT(テーブル1[[#This Row],[性別]],テーブル1[[#This Row],[出場カテゴリー]])</f>
        <v>◆選択◆選択</v>
      </c>
      <c r="L41" s="37" t="s">
        <v>47</v>
      </c>
      <c r="M41" s="35" t="s">
        <v>58</v>
      </c>
      <c r="N41" s="16">
        <f>IFERROR(VLOOKUP(テーブル1[[#This Row],[段・級]],段・級[],2,FALSE),"")</f>
        <v>0</v>
      </c>
      <c r="O41" s="35" t="s">
        <v>58</v>
      </c>
      <c r="P41" s="37" t="s">
        <v>70</v>
      </c>
      <c r="Q41" s="36">
        <f t="shared" si="0"/>
        <v>0</v>
      </c>
      <c r="R41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1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1" s="18">
        <f>IF(テーブル1[[#This Row],[出場種目]]="パラキョルギ",8000,0)</f>
        <v>0</v>
      </c>
    </row>
    <row r="42" spans="1:20" ht="25.5" customHeight="1" x14ac:dyDescent="0.4">
      <c r="A42" s="2">
        <v>30</v>
      </c>
      <c r="B42" s="30"/>
      <c r="C42" s="30"/>
      <c r="D42" s="31"/>
      <c r="E42" s="35" t="s">
        <v>70</v>
      </c>
      <c r="F42" s="32"/>
      <c r="G42" s="33"/>
      <c r="H42" s="34" t="s">
        <v>70</v>
      </c>
      <c r="I42" s="35" t="s">
        <v>70</v>
      </c>
      <c r="J42" s="35" t="s">
        <v>70</v>
      </c>
      <c r="K42" s="17" t="str">
        <f>_xlfn.CONCAT(テーブル1[[#This Row],[性別]],テーブル1[[#This Row],[出場カテゴリー]])</f>
        <v>◆選択◆選択</v>
      </c>
      <c r="L42" s="37" t="s">
        <v>47</v>
      </c>
      <c r="M42" s="35" t="s">
        <v>58</v>
      </c>
      <c r="N42" s="16">
        <f>IFERROR(VLOOKUP(テーブル1[[#This Row],[段・級]],段・級[],2,FALSE),"")</f>
        <v>0</v>
      </c>
      <c r="O42" s="35" t="s">
        <v>58</v>
      </c>
      <c r="P42" s="37" t="s">
        <v>70</v>
      </c>
      <c r="Q42" s="36">
        <f t="shared" si="0"/>
        <v>0</v>
      </c>
      <c r="R42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2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2" s="18">
        <f>IF(テーブル1[[#This Row],[出場種目]]="パラキョルギ",8000,0)</f>
        <v>0</v>
      </c>
    </row>
    <row r="43" spans="1:20" ht="25.5" customHeight="1" x14ac:dyDescent="0.4">
      <c r="A43" s="2">
        <v>31</v>
      </c>
      <c r="B43" s="30"/>
      <c r="C43" s="30"/>
      <c r="D43" s="31"/>
      <c r="E43" s="35" t="s">
        <v>70</v>
      </c>
      <c r="F43" s="32"/>
      <c r="G43" s="33"/>
      <c r="H43" s="34" t="s">
        <v>70</v>
      </c>
      <c r="I43" s="35" t="s">
        <v>70</v>
      </c>
      <c r="J43" s="35" t="s">
        <v>70</v>
      </c>
      <c r="K43" s="17" t="str">
        <f>_xlfn.CONCAT(テーブル1[[#This Row],[性別]],テーブル1[[#This Row],[出場カテゴリー]])</f>
        <v>◆選択◆選択</v>
      </c>
      <c r="L43" s="37" t="s">
        <v>47</v>
      </c>
      <c r="M43" s="35" t="s">
        <v>58</v>
      </c>
      <c r="N43" s="16">
        <f>IFERROR(VLOOKUP(テーブル1[[#This Row],[段・級]],段・級[],2,FALSE),"")</f>
        <v>0</v>
      </c>
      <c r="O43" s="35" t="s">
        <v>58</v>
      </c>
      <c r="P43" s="37" t="s">
        <v>70</v>
      </c>
      <c r="Q43" s="36">
        <f t="shared" si="0"/>
        <v>0</v>
      </c>
      <c r="R43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3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3" s="18">
        <f>IF(テーブル1[[#This Row],[出場種目]]="パラキョルギ",8000,0)</f>
        <v>0</v>
      </c>
    </row>
    <row r="44" spans="1:20" ht="25.5" customHeight="1" x14ac:dyDescent="0.4">
      <c r="A44" s="2">
        <v>32</v>
      </c>
      <c r="B44" s="30"/>
      <c r="C44" s="30"/>
      <c r="D44" s="31"/>
      <c r="E44" s="35" t="s">
        <v>70</v>
      </c>
      <c r="F44" s="32"/>
      <c r="G44" s="33"/>
      <c r="H44" s="34" t="s">
        <v>70</v>
      </c>
      <c r="I44" s="35" t="s">
        <v>70</v>
      </c>
      <c r="J44" s="35" t="s">
        <v>70</v>
      </c>
      <c r="K44" s="17" t="str">
        <f>_xlfn.CONCAT(テーブル1[[#This Row],[性別]],テーブル1[[#This Row],[出場カテゴリー]])</f>
        <v>◆選択◆選択</v>
      </c>
      <c r="L44" s="37" t="s">
        <v>47</v>
      </c>
      <c r="M44" s="35" t="s">
        <v>58</v>
      </c>
      <c r="N44" s="16">
        <f>IFERROR(VLOOKUP(テーブル1[[#This Row],[段・級]],段・級[],2,FALSE),"")</f>
        <v>0</v>
      </c>
      <c r="O44" s="35" t="s">
        <v>58</v>
      </c>
      <c r="P44" s="37" t="s">
        <v>70</v>
      </c>
      <c r="Q44" s="36">
        <f t="shared" si="0"/>
        <v>0</v>
      </c>
      <c r="R44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4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4" s="18">
        <f>IF(テーブル1[[#This Row],[出場種目]]="パラキョルギ",8000,0)</f>
        <v>0</v>
      </c>
    </row>
    <row r="45" spans="1:20" ht="25.5" customHeight="1" x14ac:dyDescent="0.4">
      <c r="A45" s="2">
        <v>33</v>
      </c>
      <c r="B45" s="30"/>
      <c r="C45" s="30"/>
      <c r="D45" s="31"/>
      <c r="E45" s="35" t="s">
        <v>70</v>
      </c>
      <c r="F45" s="32"/>
      <c r="G45" s="33"/>
      <c r="H45" s="34" t="s">
        <v>70</v>
      </c>
      <c r="I45" s="35" t="s">
        <v>70</v>
      </c>
      <c r="J45" s="35" t="s">
        <v>70</v>
      </c>
      <c r="K45" s="17" t="str">
        <f>_xlfn.CONCAT(テーブル1[[#This Row],[性別]],テーブル1[[#This Row],[出場カテゴリー]])</f>
        <v>◆選択◆選択</v>
      </c>
      <c r="L45" s="37" t="s">
        <v>47</v>
      </c>
      <c r="M45" s="35" t="s">
        <v>58</v>
      </c>
      <c r="N45" s="16">
        <f>IFERROR(VLOOKUP(テーブル1[[#This Row],[段・級]],段・級[],2,FALSE),"")</f>
        <v>0</v>
      </c>
      <c r="O45" s="35" t="s">
        <v>58</v>
      </c>
      <c r="P45" s="37" t="s">
        <v>70</v>
      </c>
      <c r="Q45" s="36">
        <f t="shared" ref="Q45:Q62" si="1">SUM(R45:T45)</f>
        <v>0</v>
      </c>
      <c r="R45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5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5" s="18">
        <f>IF(テーブル1[[#This Row],[出場種目]]="パラキョルギ",8000,0)</f>
        <v>0</v>
      </c>
    </row>
    <row r="46" spans="1:20" ht="25.5" customHeight="1" x14ac:dyDescent="0.4">
      <c r="A46" s="2">
        <v>34</v>
      </c>
      <c r="B46" s="30"/>
      <c r="C46" s="30"/>
      <c r="D46" s="31"/>
      <c r="E46" s="35" t="s">
        <v>70</v>
      </c>
      <c r="F46" s="32"/>
      <c r="G46" s="33"/>
      <c r="H46" s="34" t="s">
        <v>70</v>
      </c>
      <c r="I46" s="35" t="s">
        <v>70</v>
      </c>
      <c r="J46" s="35" t="s">
        <v>70</v>
      </c>
      <c r="K46" s="17" t="str">
        <f>_xlfn.CONCAT(テーブル1[[#This Row],[性別]],テーブル1[[#This Row],[出場カテゴリー]])</f>
        <v>◆選択◆選択</v>
      </c>
      <c r="L46" s="37" t="s">
        <v>47</v>
      </c>
      <c r="M46" s="35" t="s">
        <v>58</v>
      </c>
      <c r="N46" s="16">
        <f>IFERROR(VLOOKUP(テーブル1[[#This Row],[段・級]],段・級[],2,FALSE),"")</f>
        <v>0</v>
      </c>
      <c r="O46" s="35" t="s">
        <v>58</v>
      </c>
      <c r="P46" s="37" t="s">
        <v>70</v>
      </c>
      <c r="Q46" s="36">
        <f t="shared" si="1"/>
        <v>0</v>
      </c>
      <c r="R46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6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6" s="18">
        <f>IF(テーブル1[[#This Row],[出場種目]]="パラキョルギ",8000,0)</f>
        <v>0</v>
      </c>
    </row>
    <row r="47" spans="1:20" ht="25.5" customHeight="1" x14ac:dyDescent="0.4">
      <c r="A47" s="2">
        <v>35</v>
      </c>
      <c r="B47" s="30"/>
      <c r="C47" s="30"/>
      <c r="D47" s="31"/>
      <c r="E47" s="35" t="s">
        <v>70</v>
      </c>
      <c r="F47" s="32"/>
      <c r="G47" s="33"/>
      <c r="H47" s="34" t="s">
        <v>70</v>
      </c>
      <c r="I47" s="35" t="s">
        <v>70</v>
      </c>
      <c r="J47" s="35" t="s">
        <v>70</v>
      </c>
      <c r="K47" s="17" t="str">
        <f>_xlfn.CONCAT(テーブル1[[#This Row],[性別]],テーブル1[[#This Row],[出場カテゴリー]])</f>
        <v>◆選択◆選択</v>
      </c>
      <c r="L47" s="37" t="s">
        <v>47</v>
      </c>
      <c r="M47" s="35" t="s">
        <v>58</v>
      </c>
      <c r="N47" s="16">
        <f>IFERROR(VLOOKUP(テーブル1[[#This Row],[段・級]],段・級[],2,FALSE),"")</f>
        <v>0</v>
      </c>
      <c r="O47" s="35" t="s">
        <v>58</v>
      </c>
      <c r="P47" s="37" t="s">
        <v>70</v>
      </c>
      <c r="Q47" s="36">
        <f t="shared" si="1"/>
        <v>0</v>
      </c>
      <c r="R47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7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7" s="18">
        <f>IF(テーブル1[[#This Row],[出場種目]]="パラキョルギ",8000,0)</f>
        <v>0</v>
      </c>
    </row>
    <row r="48" spans="1:20" ht="25.5" customHeight="1" x14ac:dyDescent="0.4">
      <c r="A48" s="2">
        <v>36</v>
      </c>
      <c r="B48" s="30"/>
      <c r="C48" s="30"/>
      <c r="D48" s="31"/>
      <c r="E48" s="35" t="s">
        <v>70</v>
      </c>
      <c r="F48" s="32"/>
      <c r="G48" s="33"/>
      <c r="H48" s="34" t="s">
        <v>70</v>
      </c>
      <c r="I48" s="35" t="s">
        <v>70</v>
      </c>
      <c r="J48" s="35" t="s">
        <v>70</v>
      </c>
      <c r="K48" s="17" t="str">
        <f>_xlfn.CONCAT(テーブル1[[#This Row],[性別]],テーブル1[[#This Row],[出場カテゴリー]])</f>
        <v>◆選択◆選択</v>
      </c>
      <c r="L48" s="37" t="s">
        <v>47</v>
      </c>
      <c r="M48" s="35" t="s">
        <v>58</v>
      </c>
      <c r="N48" s="16">
        <f>IFERROR(VLOOKUP(テーブル1[[#This Row],[段・級]],段・級[],2,FALSE),"")</f>
        <v>0</v>
      </c>
      <c r="O48" s="35" t="s">
        <v>58</v>
      </c>
      <c r="P48" s="37" t="s">
        <v>70</v>
      </c>
      <c r="Q48" s="36">
        <f t="shared" si="1"/>
        <v>0</v>
      </c>
      <c r="R48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8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8" s="18">
        <f>IF(テーブル1[[#This Row],[出場種目]]="パラキョルギ",8000,0)</f>
        <v>0</v>
      </c>
    </row>
    <row r="49" spans="1:20" ht="25.5" customHeight="1" x14ac:dyDescent="0.4">
      <c r="A49" s="2">
        <v>37</v>
      </c>
      <c r="B49" s="30"/>
      <c r="C49" s="30"/>
      <c r="D49" s="31"/>
      <c r="E49" s="35" t="s">
        <v>70</v>
      </c>
      <c r="F49" s="32"/>
      <c r="G49" s="33"/>
      <c r="H49" s="34" t="s">
        <v>70</v>
      </c>
      <c r="I49" s="35" t="s">
        <v>70</v>
      </c>
      <c r="J49" s="35" t="s">
        <v>70</v>
      </c>
      <c r="K49" s="17" t="str">
        <f>_xlfn.CONCAT(テーブル1[[#This Row],[性別]],テーブル1[[#This Row],[出場カテゴリー]])</f>
        <v>◆選択◆選択</v>
      </c>
      <c r="L49" s="37" t="s">
        <v>47</v>
      </c>
      <c r="M49" s="35" t="s">
        <v>58</v>
      </c>
      <c r="N49" s="16">
        <f>IFERROR(VLOOKUP(テーブル1[[#This Row],[段・級]],段・級[],2,FALSE),"")</f>
        <v>0</v>
      </c>
      <c r="O49" s="35" t="s">
        <v>58</v>
      </c>
      <c r="P49" s="37" t="s">
        <v>70</v>
      </c>
      <c r="Q49" s="36">
        <f t="shared" si="1"/>
        <v>0</v>
      </c>
      <c r="R49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49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49" s="18">
        <f>IF(テーブル1[[#This Row],[出場種目]]="パラキョルギ",8000,0)</f>
        <v>0</v>
      </c>
    </row>
    <row r="50" spans="1:20" ht="25.5" customHeight="1" x14ac:dyDescent="0.4">
      <c r="A50" s="2">
        <v>38</v>
      </c>
      <c r="B50" s="30"/>
      <c r="C50" s="30"/>
      <c r="D50" s="31"/>
      <c r="E50" s="35" t="s">
        <v>70</v>
      </c>
      <c r="F50" s="32"/>
      <c r="G50" s="33"/>
      <c r="H50" s="34" t="s">
        <v>70</v>
      </c>
      <c r="I50" s="35" t="s">
        <v>70</v>
      </c>
      <c r="J50" s="35" t="s">
        <v>70</v>
      </c>
      <c r="K50" s="17" t="str">
        <f>_xlfn.CONCAT(テーブル1[[#This Row],[性別]],テーブル1[[#This Row],[出場カテゴリー]])</f>
        <v>◆選択◆選択</v>
      </c>
      <c r="L50" s="37" t="s">
        <v>47</v>
      </c>
      <c r="M50" s="35" t="s">
        <v>58</v>
      </c>
      <c r="N50" s="16">
        <f>IFERROR(VLOOKUP(テーブル1[[#This Row],[段・級]],段・級[],2,FALSE),"")</f>
        <v>0</v>
      </c>
      <c r="O50" s="35" t="s">
        <v>58</v>
      </c>
      <c r="P50" s="37" t="s">
        <v>70</v>
      </c>
      <c r="Q50" s="36">
        <f t="shared" si="1"/>
        <v>0</v>
      </c>
      <c r="R50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0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0" s="18">
        <f>IF(テーブル1[[#This Row],[出場種目]]="パラキョルギ",8000,0)</f>
        <v>0</v>
      </c>
    </row>
    <row r="51" spans="1:20" ht="25.5" customHeight="1" x14ac:dyDescent="0.4">
      <c r="A51" s="2">
        <v>39</v>
      </c>
      <c r="B51" s="30"/>
      <c r="C51" s="30"/>
      <c r="D51" s="31"/>
      <c r="E51" s="35" t="s">
        <v>70</v>
      </c>
      <c r="F51" s="32"/>
      <c r="G51" s="33"/>
      <c r="H51" s="34" t="s">
        <v>70</v>
      </c>
      <c r="I51" s="35" t="s">
        <v>70</v>
      </c>
      <c r="J51" s="35" t="s">
        <v>70</v>
      </c>
      <c r="K51" s="17" t="str">
        <f>_xlfn.CONCAT(テーブル1[[#This Row],[性別]],テーブル1[[#This Row],[出場カテゴリー]])</f>
        <v>◆選択◆選択</v>
      </c>
      <c r="L51" s="37" t="s">
        <v>47</v>
      </c>
      <c r="M51" s="35" t="s">
        <v>58</v>
      </c>
      <c r="N51" s="16">
        <f>IFERROR(VLOOKUP(テーブル1[[#This Row],[段・級]],段・級[],2,FALSE),"")</f>
        <v>0</v>
      </c>
      <c r="O51" s="35" t="s">
        <v>58</v>
      </c>
      <c r="P51" s="37" t="s">
        <v>70</v>
      </c>
      <c r="Q51" s="36">
        <f t="shared" si="1"/>
        <v>0</v>
      </c>
      <c r="R51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1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1" s="18">
        <f>IF(テーブル1[[#This Row],[出場種目]]="パラキョルギ",8000,0)</f>
        <v>0</v>
      </c>
    </row>
    <row r="52" spans="1:20" ht="25.5" customHeight="1" x14ac:dyDescent="0.4">
      <c r="A52" s="2">
        <v>40</v>
      </c>
      <c r="B52" s="30"/>
      <c r="C52" s="30"/>
      <c r="D52" s="31"/>
      <c r="E52" s="35" t="s">
        <v>70</v>
      </c>
      <c r="F52" s="32"/>
      <c r="G52" s="33"/>
      <c r="H52" s="34" t="s">
        <v>70</v>
      </c>
      <c r="I52" s="35" t="s">
        <v>70</v>
      </c>
      <c r="J52" s="35" t="s">
        <v>70</v>
      </c>
      <c r="K52" s="17" t="str">
        <f>_xlfn.CONCAT(テーブル1[[#This Row],[性別]],テーブル1[[#This Row],[出場カテゴリー]])</f>
        <v>◆選択◆選択</v>
      </c>
      <c r="L52" s="37" t="s">
        <v>47</v>
      </c>
      <c r="M52" s="35" t="s">
        <v>58</v>
      </c>
      <c r="N52" s="16">
        <f>IFERROR(VLOOKUP(テーブル1[[#This Row],[段・級]],段・級[],2,FALSE),"")</f>
        <v>0</v>
      </c>
      <c r="O52" s="35" t="s">
        <v>58</v>
      </c>
      <c r="P52" s="37" t="s">
        <v>70</v>
      </c>
      <c r="Q52" s="36">
        <f t="shared" si="1"/>
        <v>0</v>
      </c>
      <c r="R52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2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2" s="18">
        <f>IF(テーブル1[[#This Row],[出場種目]]="パラキョルギ",8000,0)</f>
        <v>0</v>
      </c>
    </row>
    <row r="53" spans="1:20" ht="25.5" customHeight="1" x14ac:dyDescent="0.4">
      <c r="A53" s="2">
        <v>41</v>
      </c>
      <c r="B53" s="30"/>
      <c r="C53" s="30"/>
      <c r="D53" s="31"/>
      <c r="E53" s="35" t="s">
        <v>70</v>
      </c>
      <c r="F53" s="32"/>
      <c r="G53" s="33"/>
      <c r="H53" s="34" t="s">
        <v>70</v>
      </c>
      <c r="I53" s="35" t="s">
        <v>70</v>
      </c>
      <c r="J53" s="35" t="s">
        <v>70</v>
      </c>
      <c r="K53" s="17" t="str">
        <f>_xlfn.CONCAT(テーブル1[[#This Row],[性別]],テーブル1[[#This Row],[出場カテゴリー]])</f>
        <v>◆選択◆選択</v>
      </c>
      <c r="L53" s="37" t="s">
        <v>47</v>
      </c>
      <c r="M53" s="35" t="s">
        <v>58</v>
      </c>
      <c r="N53" s="16">
        <f>IFERROR(VLOOKUP(テーブル1[[#This Row],[段・級]],段・級[],2,FALSE),"")</f>
        <v>0</v>
      </c>
      <c r="O53" s="35" t="s">
        <v>58</v>
      </c>
      <c r="P53" s="37" t="s">
        <v>70</v>
      </c>
      <c r="Q53" s="36">
        <f t="shared" si="1"/>
        <v>0</v>
      </c>
      <c r="R53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3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3" s="18">
        <f>IF(テーブル1[[#This Row],[出場種目]]="パラキョルギ",8000,0)</f>
        <v>0</v>
      </c>
    </row>
    <row r="54" spans="1:20" ht="25.5" customHeight="1" x14ac:dyDescent="0.4">
      <c r="A54" s="2">
        <v>42</v>
      </c>
      <c r="B54" s="30"/>
      <c r="C54" s="30"/>
      <c r="D54" s="31"/>
      <c r="E54" s="35" t="s">
        <v>70</v>
      </c>
      <c r="F54" s="32"/>
      <c r="G54" s="33"/>
      <c r="H54" s="34" t="s">
        <v>70</v>
      </c>
      <c r="I54" s="35" t="s">
        <v>70</v>
      </c>
      <c r="J54" s="35" t="s">
        <v>70</v>
      </c>
      <c r="K54" s="17" t="str">
        <f>_xlfn.CONCAT(テーブル1[[#This Row],[性別]],テーブル1[[#This Row],[出場カテゴリー]])</f>
        <v>◆選択◆選択</v>
      </c>
      <c r="L54" s="37" t="s">
        <v>47</v>
      </c>
      <c r="M54" s="35" t="s">
        <v>58</v>
      </c>
      <c r="N54" s="16">
        <f>IFERROR(VLOOKUP(テーブル1[[#This Row],[段・級]],段・級[],2,FALSE),"")</f>
        <v>0</v>
      </c>
      <c r="O54" s="35" t="s">
        <v>58</v>
      </c>
      <c r="P54" s="37" t="s">
        <v>70</v>
      </c>
      <c r="Q54" s="36">
        <f t="shared" si="1"/>
        <v>0</v>
      </c>
      <c r="R54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4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4" s="18">
        <f>IF(テーブル1[[#This Row],[出場種目]]="パラキョルギ",8000,0)</f>
        <v>0</v>
      </c>
    </row>
    <row r="55" spans="1:20" ht="25.5" customHeight="1" x14ac:dyDescent="0.4">
      <c r="A55" s="2">
        <v>43</v>
      </c>
      <c r="B55" s="30"/>
      <c r="C55" s="30"/>
      <c r="D55" s="31"/>
      <c r="E55" s="35" t="s">
        <v>70</v>
      </c>
      <c r="F55" s="32"/>
      <c r="G55" s="33"/>
      <c r="H55" s="34" t="s">
        <v>70</v>
      </c>
      <c r="I55" s="35" t="s">
        <v>70</v>
      </c>
      <c r="J55" s="35" t="s">
        <v>70</v>
      </c>
      <c r="K55" s="17" t="str">
        <f>_xlfn.CONCAT(テーブル1[[#This Row],[性別]],テーブル1[[#This Row],[出場カテゴリー]])</f>
        <v>◆選択◆選択</v>
      </c>
      <c r="L55" s="37" t="s">
        <v>47</v>
      </c>
      <c r="M55" s="35" t="s">
        <v>58</v>
      </c>
      <c r="N55" s="16">
        <f>IFERROR(VLOOKUP(テーブル1[[#This Row],[段・級]],段・級[],2,FALSE),"")</f>
        <v>0</v>
      </c>
      <c r="O55" s="35" t="s">
        <v>58</v>
      </c>
      <c r="P55" s="37" t="s">
        <v>70</v>
      </c>
      <c r="Q55" s="36">
        <f t="shared" si="1"/>
        <v>0</v>
      </c>
      <c r="R55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5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5" s="18">
        <f>IF(テーブル1[[#This Row],[出場種目]]="パラキョルギ",8000,0)</f>
        <v>0</v>
      </c>
    </row>
    <row r="56" spans="1:20" ht="25.5" customHeight="1" x14ac:dyDescent="0.4">
      <c r="A56" s="2">
        <v>44</v>
      </c>
      <c r="B56" s="30"/>
      <c r="C56" s="30"/>
      <c r="D56" s="31"/>
      <c r="E56" s="35" t="s">
        <v>70</v>
      </c>
      <c r="F56" s="32"/>
      <c r="G56" s="33"/>
      <c r="H56" s="34" t="s">
        <v>70</v>
      </c>
      <c r="I56" s="35" t="s">
        <v>70</v>
      </c>
      <c r="J56" s="35" t="s">
        <v>70</v>
      </c>
      <c r="K56" s="17" t="str">
        <f>_xlfn.CONCAT(テーブル1[[#This Row],[性別]],テーブル1[[#This Row],[出場カテゴリー]])</f>
        <v>◆選択◆選択</v>
      </c>
      <c r="L56" s="37" t="s">
        <v>47</v>
      </c>
      <c r="M56" s="35" t="s">
        <v>58</v>
      </c>
      <c r="N56" s="16">
        <f>IFERROR(VLOOKUP(テーブル1[[#This Row],[段・級]],段・級[],2,FALSE),"")</f>
        <v>0</v>
      </c>
      <c r="O56" s="35" t="s">
        <v>58</v>
      </c>
      <c r="P56" s="37" t="s">
        <v>70</v>
      </c>
      <c r="Q56" s="36">
        <f t="shared" si="1"/>
        <v>0</v>
      </c>
      <c r="R56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6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6" s="18">
        <f>IF(テーブル1[[#This Row],[出場種目]]="パラキョルギ",8000,0)</f>
        <v>0</v>
      </c>
    </row>
    <row r="57" spans="1:20" ht="25.5" customHeight="1" x14ac:dyDescent="0.4">
      <c r="A57" s="2">
        <v>45</v>
      </c>
      <c r="B57" s="30"/>
      <c r="C57" s="30"/>
      <c r="D57" s="31"/>
      <c r="E57" s="35" t="s">
        <v>70</v>
      </c>
      <c r="F57" s="32"/>
      <c r="G57" s="33"/>
      <c r="H57" s="34" t="s">
        <v>70</v>
      </c>
      <c r="I57" s="35" t="s">
        <v>70</v>
      </c>
      <c r="J57" s="35" t="s">
        <v>70</v>
      </c>
      <c r="K57" s="17" t="str">
        <f>_xlfn.CONCAT(テーブル1[[#This Row],[性別]],テーブル1[[#This Row],[出場カテゴリー]])</f>
        <v>◆選択◆選択</v>
      </c>
      <c r="L57" s="37" t="s">
        <v>47</v>
      </c>
      <c r="M57" s="35" t="s">
        <v>58</v>
      </c>
      <c r="N57" s="16">
        <f>IFERROR(VLOOKUP(テーブル1[[#This Row],[段・級]],段・級[],2,FALSE),"")</f>
        <v>0</v>
      </c>
      <c r="O57" s="35" t="s">
        <v>58</v>
      </c>
      <c r="P57" s="37" t="s">
        <v>70</v>
      </c>
      <c r="Q57" s="36">
        <f t="shared" si="1"/>
        <v>0</v>
      </c>
      <c r="R57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7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7" s="18">
        <f>IF(テーブル1[[#This Row],[出場種目]]="パラキョルギ",8000,0)</f>
        <v>0</v>
      </c>
    </row>
    <row r="58" spans="1:20" ht="25.5" customHeight="1" x14ac:dyDescent="0.4">
      <c r="A58" s="2">
        <v>46</v>
      </c>
      <c r="B58" s="30"/>
      <c r="C58" s="30"/>
      <c r="D58" s="31"/>
      <c r="E58" s="35" t="s">
        <v>70</v>
      </c>
      <c r="F58" s="32"/>
      <c r="G58" s="33"/>
      <c r="H58" s="34" t="s">
        <v>70</v>
      </c>
      <c r="I58" s="35" t="s">
        <v>70</v>
      </c>
      <c r="J58" s="35" t="s">
        <v>70</v>
      </c>
      <c r="K58" s="17" t="str">
        <f>_xlfn.CONCAT(テーブル1[[#This Row],[性別]],テーブル1[[#This Row],[出場カテゴリー]])</f>
        <v>◆選択◆選択</v>
      </c>
      <c r="L58" s="37" t="s">
        <v>47</v>
      </c>
      <c r="M58" s="35" t="s">
        <v>58</v>
      </c>
      <c r="N58" s="16">
        <f>IFERROR(VLOOKUP(テーブル1[[#This Row],[段・級]],段・級[],2,FALSE),"")</f>
        <v>0</v>
      </c>
      <c r="O58" s="35" t="s">
        <v>58</v>
      </c>
      <c r="P58" s="37" t="s">
        <v>70</v>
      </c>
      <c r="Q58" s="36">
        <f t="shared" si="1"/>
        <v>0</v>
      </c>
      <c r="R58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8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8" s="18">
        <f>IF(テーブル1[[#This Row],[出場種目]]="パラキョルギ",8000,0)</f>
        <v>0</v>
      </c>
    </row>
    <row r="59" spans="1:20" ht="25.5" customHeight="1" x14ac:dyDescent="0.4">
      <c r="A59" s="2">
        <v>47</v>
      </c>
      <c r="B59" s="30"/>
      <c r="C59" s="30"/>
      <c r="D59" s="31"/>
      <c r="E59" s="35" t="s">
        <v>70</v>
      </c>
      <c r="F59" s="32"/>
      <c r="G59" s="33"/>
      <c r="H59" s="34" t="s">
        <v>70</v>
      </c>
      <c r="I59" s="35" t="s">
        <v>70</v>
      </c>
      <c r="J59" s="35" t="s">
        <v>70</v>
      </c>
      <c r="K59" s="17" t="str">
        <f>_xlfn.CONCAT(テーブル1[[#This Row],[性別]],テーブル1[[#This Row],[出場カテゴリー]])</f>
        <v>◆選択◆選択</v>
      </c>
      <c r="L59" s="37" t="s">
        <v>47</v>
      </c>
      <c r="M59" s="35" t="s">
        <v>58</v>
      </c>
      <c r="N59" s="16">
        <f>IFERROR(VLOOKUP(テーブル1[[#This Row],[段・級]],段・級[],2,FALSE),"")</f>
        <v>0</v>
      </c>
      <c r="O59" s="35" t="s">
        <v>58</v>
      </c>
      <c r="P59" s="37" t="s">
        <v>70</v>
      </c>
      <c r="Q59" s="36">
        <f t="shared" si="1"/>
        <v>0</v>
      </c>
      <c r="R59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59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59" s="18">
        <f>IF(テーブル1[[#This Row],[出場種目]]="パラキョルギ",8000,0)</f>
        <v>0</v>
      </c>
    </row>
    <row r="60" spans="1:20" ht="25.5" customHeight="1" x14ac:dyDescent="0.4">
      <c r="A60" s="2">
        <v>48</v>
      </c>
      <c r="B60" s="30"/>
      <c r="C60" s="30"/>
      <c r="D60" s="31"/>
      <c r="E60" s="35" t="s">
        <v>70</v>
      </c>
      <c r="F60" s="32"/>
      <c r="G60" s="33"/>
      <c r="H60" s="34" t="s">
        <v>70</v>
      </c>
      <c r="I60" s="35" t="s">
        <v>70</v>
      </c>
      <c r="J60" s="35" t="s">
        <v>70</v>
      </c>
      <c r="K60" s="17" t="str">
        <f>_xlfn.CONCAT(テーブル1[[#This Row],[性別]],テーブル1[[#This Row],[出場カテゴリー]])</f>
        <v>◆選択◆選択</v>
      </c>
      <c r="L60" s="37" t="s">
        <v>47</v>
      </c>
      <c r="M60" s="35" t="s">
        <v>58</v>
      </c>
      <c r="N60" s="16">
        <f>IFERROR(VLOOKUP(テーブル1[[#This Row],[段・級]],段・級[],2,FALSE),"")</f>
        <v>0</v>
      </c>
      <c r="O60" s="35" t="s">
        <v>58</v>
      </c>
      <c r="P60" s="37" t="s">
        <v>70</v>
      </c>
      <c r="Q60" s="36">
        <f t="shared" si="1"/>
        <v>0</v>
      </c>
      <c r="R60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60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60" s="18">
        <f>IF(テーブル1[[#This Row],[出場種目]]="パラキョルギ",8000,0)</f>
        <v>0</v>
      </c>
    </row>
    <row r="61" spans="1:20" ht="25.5" customHeight="1" x14ac:dyDescent="0.4">
      <c r="A61" s="2">
        <v>49</v>
      </c>
      <c r="B61" s="30"/>
      <c r="C61" s="30"/>
      <c r="D61" s="31"/>
      <c r="E61" s="35" t="s">
        <v>70</v>
      </c>
      <c r="F61" s="32"/>
      <c r="G61" s="33"/>
      <c r="H61" s="34" t="s">
        <v>70</v>
      </c>
      <c r="I61" s="35" t="s">
        <v>70</v>
      </c>
      <c r="J61" s="35" t="s">
        <v>70</v>
      </c>
      <c r="K61" s="17" t="str">
        <f>_xlfn.CONCAT(テーブル1[[#This Row],[性別]],テーブル1[[#This Row],[出場カテゴリー]])</f>
        <v>◆選択◆選択</v>
      </c>
      <c r="L61" s="37" t="s">
        <v>47</v>
      </c>
      <c r="M61" s="35" t="s">
        <v>58</v>
      </c>
      <c r="N61" s="16">
        <f>IFERROR(VLOOKUP(テーブル1[[#This Row],[段・級]],段・級[],2,FALSE),"")</f>
        <v>0</v>
      </c>
      <c r="O61" s="35" t="s">
        <v>58</v>
      </c>
      <c r="P61" s="37" t="s">
        <v>70</v>
      </c>
      <c r="Q61" s="36">
        <f t="shared" si="1"/>
        <v>0</v>
      </c>
      <c r="R61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61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61" s="18">
        <f>IF(テーブル1[[#This Row],[出場種目]]="パラキョルギ",8000,0)</f>
        <v>0</v>
      </c>
    </row>
    <row r="62" spans="1:20" ht="25.5" customHeight="1" x14ac:dyDescent="0.4">
      <c r="A62" s="2">
        <v>50</v>
      </c>
      <c r="B62" s="30"/>
      <c r="C62" s="30"/>
      <c r="D62" s="31"/>
      <c r="E62" s="35" t="s">
        <v>70</v>
      </c>
      <c r="F62" s="32"/>
      <c r="G62" s="33"/>
      <c r="H62" s="34" t="s">
        <v>70</v>
      </c>
      <c r="I62" s="35" t="s">
        <v>70</v>
      </c>
      <c r="J62" s="35" t="s">
        <v>70</v>
      </c>
      <c r="K62" s="17" t="str">
        <f>_xlfn.CONCAT(テーブル1[[#This Row],[性別]],テーブル1[[#This Row],[出場カテゴリー]])</f>
        <v>◆選択◆選択</v>
      </c>
      <c r="L62" s="37" t="s">
        <v>47</v>
      </c>
      <c r="M62" s="35" t="s">
        <v>58</v>
      </c>
      <c r="N62" s="16">
        <f>IFERROR(VLOOKUP(テーブル1[[#This Row],[段・級]],段・級[],2,FALSE),"")</f>
        <v>0</v>
      </c>
      <c r="O62" s="35" t="s">
        <v>58</v>
      </c>
      <c r="P62" s="37" t="s">
        <v>70</v>
      </c>
      <c r="Q62" s="36">
        <f t="shared" si="1"/>
        <v>0</v>
      </c>
      <c r="R62" s="18">
        <f>IF(OR(テーブル1[[#This Row],[出場種目]]="キョルギ",テーブル1[[#This Row],[出場種目]]="キョルギ＆プムセ"),VLOOKUP(テーブル1[[#This Row],[キョルギ
エントリー等級]],リスト!$G$13:$H$16,2,FALSE),0)</f>
        <v>0</v>
      </c>
      <c r="S62" s="18">
        <f>IF(OR(テーブル1[[#This Row],[出場種目]]="プムセ",テーブル1[[#This Row],[出場種目]]="キョルギ＆プムセ"),VLOOKUP(テーブル1[[#This Row],[プムセ
エントリー等級]],リスト!$I$14:$J$16,2,FALSE),0)</f>
        <v>0</v>
      </c>
      <c r="T62" s="18">
        <f>IF(テーブル1[[#This Row],[出場種目]]="パラキョルギ",8000,0)</f>
        <v>0</v>
      </c>
    </row>
  </sheetData>
  <sheetProtection algorithmName="SHA-512" hashValue="AASoSLHjawnY4acBvhggaVmQM+ckAvPJCacWcCcCAVIp47CtvoEph3CV3sAPmsN88meYtRETRN57CtUZ3SE3sQ==" saltValue="XJgArJYFjj8c53t2uOMKqw==" spinCount="100000" sheet="1" objects="1" scenarios="1"/>
  <mergeCells count="5">
    <mergeCell ref="D4:H4"/>
    <mergeCell ref="D5:H5"/>
    <mergeCell ref="E6:H6"/>
    <mergeCell ref="D7:H7"/>
    <mergeCell ref="D8:H8"/>
  </mergeCells>
  <phoneticPr fontId="1"/>
  <conditionalFormatting sqref="K12:M62">
    <cfRule type="expression" dxfId="4" priority="4">
      <formula>$J12="プムセ"</formula>
    </cfRule>
  </conditionalFormatting>
  <conditionalFormatting sqref="K12:O62">
    <cfRule type="expression" dxfId="3" priority="3">
      <formula>$J12="パラキョルギ"</formula>
    </cfRule>
  </conditionalFormatting>
  <conditionalFormatting sqref="O12:P62">
    <cfRule type="expression" dxfId="2" priority="5">
      <formula>$J12="キョルギ"</formula>
    </cfRule>
  </conditionalFormatting>
  <conditionalFormatting sqref="P12:P62">
    <cfRule type="expression" dxfId="1" priority="1">
      <formula>$J12="キョルギ＆プムセ"</formula>
    </cfRule>
    <cfRule type="expression" dxfId="0" priority="2">
      <formula>$J12="プムセ"</formula>
    </cfRule>
  </conditionalFormatting>
  <dataValidations count="4">
    <dataValidation imeMode="halfAlpha" allowBlank="1" showInputMessage="1" showErrorMessage="1" sqref="F12:G12 D13:D62" xr:uid="{87423BF3-8E66-48A3-AFC1-2087C41280F7}"/>
    <dataValidation type="list" allowBlank="1" showInputMessage="1" showErrorMessage="1" sqref="L12:L62" xr:uid="{F1483F7B-DF7D-4586-8E5F-7AB4AB526001}">
      <formula1>INDIRECT(K12)</formula1>
    </dataValidation>
    <dataValidation imeMode="fullKatakana" allowBlank="1" showInputMessage="1" showErrorMessage="1" sqref="C13:C62" xr:uid="{873AF25A-BBAB-483E-9262-737A64E83906}"/>
    <dataValidation type="whole" imeMode="halfAlpha" allowBlank="1" showInputMessage="1" showErrorMessage="1" sqref="F13:G62" xr:uid="{4CFE03A4-5BF4-4720-8F67-A28660253B83}">
      <formula1>1</formula1>
      <formula2>300</formula2>
    </dataValidation>
  </dataValidations>
  <pageMargins left="0.7" right="0.7" top="0.75" bottom="0.75" header="0.3" footer="0.3"/>
  <pageSetup paperSize="9" orientation="landscape" horizontalDpi="4294967293" verticalDpi="0" r:id="rId1"/>
  <ignoredErrors>
    <ignoredError sqref="L47:L62 L30:L46 L13:L29" listDataValidatio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14FE794-008E-4946-960C-D143CF216144}">
          <x14:formula1>
            <xm:f>リスト!$B$3:$B$14</xm:f>
          </x14:formula1>
          <xm:sqref>I12:I62</xm:sqref>
        </x14:dataValidation>
        <x14:dataValidation type="list" allowBlank="1" showInputMessage="1" showErrorMessage="1" xr:uid="{4A3F6DEF-1251-4252-904E-9CF70F3A24A7}">
          <x14:formula1>
            <xm:f>リスト!$G$3:$G$5</xm:f>
          </x14:formula1>
          <xm:sqref>H12:H62</xm:sqref>
        </x14:dataValidation>
        <x14:dataValidation type="list" allowBlank="1" showInputMessage="1" showErrorMessage="1" xr:uid="{D8E8C4DC-A395-412D-BB22-88E523BCCBE2}">
          <x14:formula1>
            <xm:f>リスト!$K$3:$K$6</xm:f>
          </x14:formula1>
          <xm:sqref>O12:O62</xm:sqref>
        </x14:dataValidation>
        <x14:dataValidation type="list" allowBlank="1" showInputMessage="1" showErrorMessage="1" xr:uid="{D58D4864-64BF-4725-AC4D-84AC5C58F856}">
          <x14:formula1>
            <xm:f>リスト!$L$3:$L$6</xm:f>
          </x14:formula1>
          <xm:sqref>M12:M62</xm:sqref>
        </x14:dataValidation>
        <x14:dataValidation type="list" allowBlank="1" showInputMessage="1" showErrorMessage="1" xr:uid="{C0C4A534-9AC6-433F-91C4-39C5EC518F40}">
          <x14:formula1>
            <xm:f>リスト!$E$3:$E$7</xm:f>
          </x14:formula1>
          <xm:sqref>J12:J62</xm:sqref>
        </x14:dataValidation>
        <x14:dataValidation type="list" imeMode="halfAlpha" allowBlank="1" showInputMessage="1" showErrorMessage="1" xr:uid="{72404773-A09D-45FB-9F94-A4D5DCF2A8EE}">
          <x14:formula1>
            <xm:f>リスト!$G$3:$G$5</xm:f>
          </x14:formula1>
          <xm:sqref>H12:H62</xm:sqref>
        </x14:dataValidation>
        <x14:dataValidation type="list" allowBlank="1" showInputMessage="1" showErrorMessage="1" xr:uid="{9F195153-BD5C-42D6-BCB7-D28CC96F2830}">
          <x14:formula1>
            <xm:f>リスト!$H$3:$H$10</xm:f>
          </x14:formula1>
          <xm:sqref>E12</xm:sqref>
        </x14:dataValidation>
        <x14:dataValidation type="list" allowBlank="1" showInputMessage="1" showErrorMessage="1" xr:uid="{88B425A7-D61D-4C80-89F2-11F6B2763702}">
          <x14:formula1>
            <xm:f>リスト!$AB$3:$AB$6</xm:f>
          </x14:formula1>
          <xm:sqref>P12:P62</xm:sqref>
        </x14:dataValidation>
        <x14:dataValidation type="list" allowBlank="1" showInputMessage="1" showErrorMessage="1" xr:uid="{B16B9D57-E13E-4C51-8685-A24F555E8CE8}">
          <x14:formula1>
            <xm:f>リスト!$H$3:$H$9</xm:f>
          </x14:formula1>
          <xm:sqref>E13:E62</xm:sqref>
        </x14:dataValidation>
        <x14:dataValidation type="list" imeMode="halfAlpha" allowBlank="1" showInputMessage="1" showErrorMessage="1" xr:uid="{BAF97AA6-2E1C-4991-827B-D891E8EFAEA0}">
          <x14:formula1>
            <xm:f>リスト!$H$3:$H$9</xm:f>
          </x14:formula1>
          <xm:sqref>E13:E62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FE2-DC97-4FBF-9442-0CA826896FAD}">
  <dimension ref="A1:R52"/>
  <sheetViews>
    <sheetView showGridLines="0" zoomScaleNormal="100" workbookViewId="0"/>
  </sheetViews>
  <sheetFormatPr defaultColWidth="9" defaultRowHeight="18.75" x14ac:dyDescent="0.4"/>
  <cols>
    <col min="1" max="1" width="4" style="2" bestFit="1" customWidth="1"/>
    <col min="2" max="3" width="11.875" style="2" customWidth="1"/>
    <col min="4" max="4" width="13" style="2" customWidth="1"/>
    <col min="5" max="6" width="9" style="2"/>
    <col min="7" max="7" width="7.5" style="2" customWidth="1"/>
    <col min="8" max="8" width="14.375" style="2" bestFit="1" customWidth="1"/>
    <col min="9" max="9" width="13.875" style="2" bestFit="1" customWidth="1"/>
    <col min="10" max="10" width="13.875" style="2" customWidth="1"/>
    <col min="11" max="11" width="11.625" style="2" hidden="1" customWidth="1"/>
    <col min="12" max="12" width="42.5" style="2" bestFit="1" customWidth="1"/>
    <col min="13" max="13" width="16.875" style="2" bestFit="1" customWidth="1"/>
    <col min="14" max="14" width="11.625" style="2" hidden="1" customWidth="1"/>
    <col min="15" max="15" width="11.625" style="2" customWidth="1"/>
    <col min="16" max="16" width="16.875" bestFit="1" customWidth="1"/>
    <col min="17" max="17" width="38.5" bestFit="1" customWidth="1"/>
    <col min="18" max="18" width="18.5" style="2" customWidth="1"/>
    <col min="19" max="16384" width="9" style="2"/>
  </cols>
  <sheetData>
    <row r="1" spans="1:18" ht="24" x14ac:dyDescent="0.4">
      <c r="A1" s="79" t="s">
        <v>0</v>
      </c>
      <c r="P1" s="2"/>
      <c r="Q1" s="2"/>
    </row>
    <row r="2" spans="1:18" ht="24" x14ac:dyDescent="0.4">
      <c r="A2" s="79" t="s">
        <v>104</v>
      </c>
      <c r="I2" s="39" t="s">
        <v>187</v>
      </c>
      <c r="M2" s="13"/>
      <c r="P2" s="2"/>
      <c r="Q2" s="2"/>
    </row>
    <row r="3" spans="1:18" ht="24" customHeight="1" x14ac:dyDescent="0.4">
      <c r="I3" s="2" t="s">
        <v>188</v>
      </c>
      <c r="N3" s="13"/>
      <c r="O3" s="13"/>
      <c r="P3" s="87" t="s">
        <v>185</v>
      </c>
      <c r="Q3" s="87"/>
    </row>
    <row r="4" spans="1:18" ht="26.25" customHeight="1" x14ac:dyDescent="0.25">
      <c r="B4" s="3" t="s">
        <v>2</v>
      </c>
      <c r="C4" s="4"/>
      <c r="D4" s="93"/>
      <c r="E4" s="94"/>
      <c r="F4" s="94"/>
      <c r="G4" s="94"/>
      <c r="H4" s="95"/>
      <c r="I4" s="41" t="s">
        <v>79</v>
      </c>
      <c r="P4" s="90"/>
      <c r="Q4" s="87"/>
    </row>
    <row r="5" spans="1:18" ht="26.25" customHeight="1" x14ac:dyDescent="0.4">
      <c r="B5" s="3" t="s">
        <v>3</v>
      </c>
      <c r="C5" s="4"/>
      <c r="D5" s="93"/>
      <c r="E5" s="94"/>
      <c r="F5" s="94"/>
      <c r="G5" s="94"/>
      <c r="H5" s="95"/>
      <c r="K5" s="13" t="s">
        <v>57</v>
      </c>
      <c r="P5" s="90"/>
      <c r="Q5" s="87" t="s">
        <v>186</v>
      </c>
    </row>
    <row r="6" spans="1:18" ht="26.25" customHeight="1" x14ac:dyDescent="0.4">
      <c r="B6" s="3" t="s">
        <v>30</v>
      </c>
      <c r="C6" s="4"/>
      <c r="D6" s="38" t="s">
        <v>78</v>
      </c>
      <c r="E6" s="96"/>
      <c r="F6" s="96"/>
      <c r="G6" s="96"/>
      <c r="H6" s="97"/>
      <c r="I6" s="89" t="s">
        <v>189</v>
      </c>
      <c r="P6" s="90"/>
      <c r="Q6" s="87"/>
    </row>
    <row r="7" spans="1:18" ht="26.25" customHeight="1" x14ac:dyDescent="0.4">
      <c r="B7" s="3" t="s">
        <v>4</v>
      </c>
      <c r="C7" s="4"/>
      <c r="D7" s="93"/>
      <c r="E7" s="94"/>
      <c r="F7" s="94"/>
      <c r="G7" s="94"/>
      <c r="H7" s="95"/>
      <c r="I7" s="39" t="s">
        <v>105</v>
      </c>
      <c r="L7" s="44"/>
      <c r="P7" s="87" t="s">
        <v>80</v>
      </c>
      <c r="Q7" s="87"/>
    </row>
    <row r="8" spans="1:18" ht="26.25" customHeight="1" thickBot="1" x14ac:dyDescent="0.45">
      <c r="B8" s="3" t="s">
        <v>5</v>
      </c>
      <c r="C8" s="4"/>
      <c r="D8" s="93"/>
      <c r="E8" s="94"/>
      <c r="F8" s="94"/>
      <c r="G8" s="94"/>
      <c r="H8" s="95"/>
      <c r="P8" s="2"/>
      <c r="Q8" s="2"/>
    </row>
    <row r="9" spans="1:18" ht="39" customHeight="1" thickBot="1" x14ac:dyDescent="0.3">
      <c r="B9" s="71"/>
      <c r="I9" s="43" t="s">
        <v>190</v>
      </c>
      <c r="P9" s="40" t="s">
        <v>75</v>
      </c>
      <c r="Q9" s="42">
        <f>SUM(R13:R52)</f>
        <v>0</v>
      </c>
    </row>
    <row r="10" spans="1:18" ht="39" customHeight="1" x14ac:dyDescent="0.25">
      <c r="B10" s="92" t="s">
        <v>101</v>
      </c>
      <c r="D10" s="29"/>
      <c r="J10" s="29" t="s">
        <v>179</v>
      </c>
      <c r="K10" s="14"/>
      <c r="M10" s="29" t="s">
        <v>184</v>
      </c>
      <c r="P10" s="2"/>
      <c r="Q10" s="2"/>
    </row>
    <row r="11" spans="1:18" ht="49.5" customHeight="1" x14ac:dyDescent="0.4">
      <c r="A11" s="69" t="s">
        <v>84</v>
      </c>
      <c r="B11" s="69" t="s">
        <v>85</v>
      </c>
      <c r="C11" s="69" t="s">
        <v>86</v>
      </c>
      <c r="D11" s="69" t="s">
        <v>87</v>
      </c>
      <c r="E11" s="69" t="s">
        <v>88</v>
      </c>
      <c r="F11" s="69" t="s">
        <v>89</v>
      </c>
      <c r="G11" s="69" t="s">
        <v>90</v>
      </c>
      <c r="H11" s="69" t="s">
        <v>91</v>
      </c>
      <c r="I11" s="69" t="s">
        <v>92</v>
      </c>
      <c r="J11" s="70" t="s">
        <v>93</v>
      </c>
      <c r="K11" s="70" t="s">
        <v>94</v>
      </c>
      <c r="L11" s="69" t="s">
        <v>95</v>
      </c>
      <c r="M11" s="70" t="s">
        <v>96</v>
      </c>
      <c r="N11" s="70" t="s">
        <v>97</v>
      </c>
      <c r="O11" s="70" t="s">
        <v>98</v>
      </c>
      <c r="P11" s="70" t="s">
        <v>99</v>
      </c>
      <c r="Q11" s="70" t="s">
        <v>100</v>
      </c>
      <c r="R11" s="70" t="s">
        <v>205</v>
      </c>
    </row>
    <row r="12" spans="1:18" ht="16.5" thickBot="1" x14ac:dyDescent="0.45">
      <c r="A12" s="59">
        <v>0</v>
      </c>
      <c r="B12" s="60" t="s">
        <v>68</v>
      </c>
      <c r="C12" s="60" t="s">
        <v>69</v>
      </c>
      <c r="D12" s="61">
        <v>39448</v>
      </c>
      <c r="E12" s="62">
        <v>150</v>
      </c>
      <c r="F12" s="63">
        <v>55</v>
      </c>
      <c r="G12" s="64" t="s">
        <v>14</v>
      </c>
      <c r="H12" s="65" t="s">
        <v>23</v>
      </c>
      <c r="I12" s="65" t="s">
        <v>82</v>
      </c>
      <c r="J12" s="65" t="s">
        <v>110</v>
      </c>
      <c r="K12" s="66"/>
      <c r="L12" s="59" t="s">
        <v>165</v>
      </c>
      <c r="M12" s="65" t="s">
        <v>35</v>
      </c>
      <c r="N12" s="67"/>
      <c r="O12" s="65" t="s">
        <v>110</v>
      </c>
      <c r="P12" s="65" t="s">
        <v>41</v>
      </c>
      <c r="Q12" s="59" t="s">
        <v>70</v>
      </c>
      <c r="R12" s="68" t="s">
        <v>206</v>
      </c>
    </row>
    <row r="13" spans="1:18" ht="25.5" customHeight="1" thickTop="1" x14ac:dyDescent="0.4">
      <c r="A13" s="51">
        <v>1</v>
      </c>
      <c r="B13" s="52"/>
      <c r="C13" s="52"/>
      <c r="D13" s="53"/>
      <c r="E13" s="54"/>
      <c r="F13" s="55"/>
      <c r="G13" s="56"/>
      <c r="H13" s="57"/>
      <c r="I13" s="57"/>
      <c r="J13" s="57"/>
      <c r="K13" s="73"/>
      <c r="L13" s="58"/>
      <c r="M13" s="57"/>
      <c r="N13" s="74"/>
      <c r="O13" s="57"/>
      <c r="P13" s="57"/>
      <c r="Q13" s="58"/>
      <c r="R13" s="75"/>
    </row>
    <row r="14" spans="1:18" ht="25.5" customHeight="1" x14ac:dyDescent="0.4">
      <c r="A14" s="8">
        <v>2</v>
      </c>
      <c r="B14" s="45"/>
      <c r="C14" s="45"/>
      <c r="D14" s="46"/>
      <c r="E14" s="47"/>
      <c r="F14" s="48"/>
      <c r="G14" s="49"/>
      <c r="H14" s="50"/>
      <c r="I14" s="50"/>
      <c r="J14" s="50"/>
      <c r="K14" s="76"/>
      <c r="L14" s="38"/>
      <c r="M14" s="50"/>
      <c r="N14" s="77"/>
      <c r="O14" s="50"/>
      <c r="P14" s="50"/>
      <c r="Q14" s="38"/>
      <c r="R14" s="78"/>
    </row>
    <row r="15" spans="1:18" ht="25.5" customHeight="1" x14ac:dyDescent="0.4">
      <c r="A15" s="8">
        <v>3</v>
      </c>
      <c r="B15" s="45"/>
      <c r="C15" s="45"/>
      <c r="D15" s="46"/>
      <c r="E15" s="47"/>
      <c r="F15" s="48"/>
      <c r="G15" s="49"/>
      <c r="H15" s="50"/>
      <c r="I15" s="50"/>
      <c r="J15" s="50"/>
      <c r="K15" s="76"/>
      <c r="L15" s="38"/>
      <c r="M15" s="50"/>
      <c r="N15" s="77"/>
      <c r="O15" s="50"/>
      <c r="P15" s="50"/>
      <c r="Q15" s="38"/>
      <c r="R15" s="78"/>
    </row>
    <row r="16" spans="1:18" ht="25.5" customHeight="1" x14ac:dyDescent="0.4">
      <c r="A16" s="8">
        <v>4</v>
      </c>
      <c r="B16" s="45"/>
      <c r="C16" s="45"/>
      <c r="D16" s="46"/>
      <c r="E16" s="47"/>
      <c r="F16" s="48"/>
      <c r="G16" s="49"/>
      <c r="H16" s="50"/>
      <c r="I16" s="50"/>
      <c r="J16" s="50"/>
      <c r="K16" s="76"/>
      <c r="L16" s="38"/>
      <c r="M16" s="50"/>
      <c r="N16" s="77"/>
      <c r="O16" s="50"/>
      <c r="P16" s="50"/>
      <c r="Q16" s="38"/>
      <c r="R16" s="78"/>
    </row>
    <row r="17" spans="1:18" ht="25.5" customHeight="1" x14ac:dyDescent="0.4">
      <c r="A17" s="8">
        <v>5</v>
      </c>
      <c r="B17" s="45"/>
      <c r="C17" s="45"/>
      <c r="D17" s="46"/>
      <c r="E17" s="47"/>
      <c r="F17" s="48"/>
      <c r="G17" s="49"/>
      <c r="H17" s="50"/>
      <c r="I17" s="50"/>
      <c r="J17" s="50"/>
      <c r="K17" s="76"/>
      <c r="L17" s="38"/>
      <c r="M17" s="50"/>
      <c r="N17" s="77"/>
      <c r="O17" s="50"/>
      <c r="P17" s="50"/>
      <c r="Q17" s="38"/>
      <c r="R17" s="78"/>
    </row>
    <row r="18" spans="1:18" ht="25.5" customHeight="1" x14ac:dyDescent="0.4">
      <c r="A18" s="8">
        <v>6</v>
      </c>
      <c r="B18" s="45"/>
      <c r="C18" s="45"/>
      <c r="D18" s="46"/>
      <c r="E18" s="47"/>
      <c r="F18" s="48"/>
      <c r="G18" s="49"/>
      <c r="H18" s="50"/>
      <c r="I18" s="50"/>
      <c r="J18" s="50"/>
      <c r="K18" s="76"/>
      <c r="L18" s="38"/>
      <c r="M18" s="50"/>
      <c r="N18" s="77"/>
      <c r="O18" s="50"/>
      <c r="P18" s="50"/>
      <c r="Q18" s="38"/>
      <c r="R18" s="78"/>
    </row>
    <row r="19" spans="1:18" ht="25.5" customHeight="1" x14ac:dyDescent="0.4">
      <c r="A19" s="8">
        <v>7</v>
      </c>
      <c r="B19" s="45"/>
      <c r="C19" s="45"/>
      <c r="D19" s="46"/>
      <c r="E19" s="47"/>
      <c r="F19" s="48"/>
      <c r="G19" s="49"/>
      <c r="H19" s="50"/>
      <c r="I19" s="50"/>
      <c r="J19" s="50"/>
      <c r="K19" s="76"/>
      <c r="L19" s="38"/>
      <c r="M19" s="50"/>
      <c r="N19" s="77"/>
      <c r="O19" s="50"/>
      <c r="P19" s="50"/>
      <c r="Q19" s="38"/>
      <c r="R19" s="78"/>
    </row>
    <row r="20" spans="1:18" ht="25.5" customHeight="1" x14ac:dyDescent="0.4">
      <c r="A20" s="8">
        <v>8</v>
      </c>
      <c r="B20" s="45"/>
      <c r="C20" s="45"/>
      <c r="D20" s="46"/>
      <c r="E20" s="47"/>
      <c r="F20" s="48"/>
      <c r="G20" s="49"/>
      <c r="H20" s="50"/>
      <c r="I20" s="50"/>
      <c r="J20" s="50"/>
      <c r="K20" s="76"/>
      <c r="L20" s="38"/>
      <c r="M20" s="50"/>
      <c r="N20" s="77"/>
      <c r="O20" s="50"/>
      <c r="P20" s="50"/>
      <c r="Q20" s="38"/>
      <c r="R20" s="78"/>
    </row>
    <row r="21" spans="1:18" ht="25.5" customHeight="1" x14ac:dyDescent="0.4">
      <c r="A21" s="8">
        <v>9</v>
      </c>
      <c r="B21" s="45"/>
      <c r="C21" s="45"/>
      <c r="D21" s="46"/>
      <c r="E21" s="47"/>
      <c r="F21" s="48"/>
      <c r="G21" s="49"/>
      <c r="H21" s="50"/>
      <c r="I21" s="50"/>
      <c r="J21" s="50"/>
      <c r="K21" s="76"/>
      <c r="L21" s="38"/>
      <c r="M21" s="50"/>
      <c r="N21" s="77"/>
      <c r="O21" s="50"/>
      <c r="P21" s="50"/>
      <c r="Q21" s="38"/>
      <c r="R21" s="78"/>
    </row>
    <row r="22" spans="1:18" ht="25.5" customHeight="1" x14ac:dyDescent="0.4">
      <c r="A22" s="8">
        <v>10</v>
      </c>
      <c r="B22" s="45"/>
      <c r="C22" s="45"/>
      <c r="D22" s="46"/>
      <c r="E22" s="47"/>
      <c r="F22" s="48"/>
      <c r="G22" s="49"/>
      <c r="H22" s="50"/>
      <c r="I22" s="50"/>
      <c r="J22" s="50"/>
      <c r="K22" s="76"/>
      <c r="L22" s="38"/>
      <c r="M22" s="50"/>
      <c r="N22" s="77"/>
      <c r="O22" s="50"/>
      <c r="P22" s="50"/>
      <c r="Q22" s="38"/>
      <c r="R22" s="78"/>
    </row>
    <row r="23" spans="1:18" ht="25.5" customHeight="1" x14ac:dyDescent="0.4">
      <c r="A23" s="8">
        <v>11</v>
      </c>
      <c r="B23" s="45"/>
      <c r="C23" s="45"/>
      <c r="D23" s="46"/>
      <c r="E23" s="47"/>
      <c r="F23" s="48"/>
      <c r="G23" s="49"/>
      <c r="H23" s="50"/>
      <c r="I23" s="50"/>
      <c r="J23" s="50"/>
      <c r="K23" s="76"/>
      <c r="L23" s="38"/>
      <c r="M23" s="50"/>
      <c r="N23" s="77"/>
      <c r="O23" s="50"/>
      <c r="P23" s="50"/>
      <c r="Q23" s="38"/>
      <c r="R23" s="78"/>
    </row>
    <row r="24" spans="1:18" ht="25.5" customHeight="1" x14ac:dyDescent="0.4">
      <c r="A24" s="8">
        <v>12</v>
      </c>
      <c r="B24" s="45"/>
      <c r="C24" s="45"/>
      <c r="D24" s="46"/>
      <c r="E24" s="47"/>
      <c r="F24" s="48"/>
      <c r="G24" s="49"/>
      <c r="H24" s="50"/>
      <c r="I24" s="50"/>
      <c r="J24" s="50"/>
      <c r="K24" s="76"/>
      <c r="L24" s="38"/>
      <c r="M24" s="50"/>
      <c r="N24" s="77"/>
      <c r="O24" s="50"/>
      <c r="P24" s="50"/>
      <c r="Q24" s="38"/>
      <c r="R24" s="78"/>
    </row>
    <row r="25" spans="1:18" ht="25.5" customHeight="1" x14ac:dyDescent="0.4">
      <c r="A25" s="8">
        <v>13</v>
      </c>
      <c r="B25" s="45"/>
      <c r="C25" s="45"/>
      <c r="D25" s="46"/>
      <c r="E25" s="47"/>
      <c r="F25" s="48"/>
      <c r="G25" s="49"/>
      <c r="H25" s="50"/>
      <c r="I25" s="50"/>
      <c r="J25" s="50"/>
      <c r="K25" s="76"/>
      <c r="L25" s="38"/>
      <c r="M25" s="50"/>
      <c r="N25" s="77"/>
      <c r="O25" s="50"/>
      <c r="P25" s="50"/>
      <c r="Q25" s="38"/>
      <c r="R25" s="78"/>
    </row>
    <row r="26" spans="1:18" ht="25.5" customHeight="1" x14ac:dyDescent="0.4">
      <c r="A26" s="8">
        <v>14</v>
      </c>
      <c r="B26" s="45"/>
      <c r="C26" s="45"/>
      <c r="D26" s="46"/>
      <c r="E26" s="47"/>
      <c r="F26" s="48"/>
      <c r="G26" s="49"/>
      <c r="H26" s="50"/>
      <c r="I26" s="50"/>
      <c r="J26" s="50"/>
      <c r="K26" s="76"/>
      <c r="L26" s="38"/>
      <c r="M26" s="50"/>
      <c r="N26" s="77"/>
      <c r="O26" s="50"/>
      <c r="P26" s="50"/>
      <c r="Q26" s="38"/>
      <c r="R26" s="78"/>
    </row>
    <row r="27" spans="1:18" ht="25.5" customHeight="1" x14ac:dyDescent="0.4">
      <c r="A27" s="8">
        <v>15</v>
      </c>
      <c r="B27" s="45"/>
      <c r="C27" s="45"/>
      <c r="D27" s="46"/>
      <c r="E27" s="47"/>
      <c r="F27" s="48"/>
      <c r="G27" s="49"/>
      <c r="H27" s="50"/>
      <c r="I27" s="50"/>
      <c r="J27" s="50"/>
      <c r="K27" s="76"/>
      <c r="L27" s="38"/>
      <c r="M27" s="50"/>
      <c r="N27" s="77"/>
      <c r="O27" s="50"/>
      <c r="P27" s="50"/>
      <c r="Q27" s="38"/>
      <c r="R27" s="78"/>
    </row>
    <row r="28" spans="1:18" ht="25.5" customHeight="1" x14ac:dyDescent="0.4">
      <c r="A28" s="8">
        <v>16</v>
      </c>
      <c r="B28" s="45"/>
      <c r="C28" s="45"/>
      <c r="D28" s="46"/>
      <c r="E28" s="47"/>
      <c r="F28" s="48"/>
      <c r="G28" s="49"/>
      <c r="H28" s="50"/>
      <c r="I28" s="50"/>
      <c r="J28" s="50"/>
      <c r="K28" s="76"/>
      <c r="L28" s="38"/>
      <c r="M28" s="50"/>
      <c r="N28" s="77"/>
      <c r="O28" s="50"/>
      <c r="P28" s="50"/>
      <c r="Q28" s="38"/>
      <c r="R28" s="78"/>
    </row>
    <row r="29" spans="1:18" ht="25.5" customHeight="1" x14ac:dyDescent="0.4">
      <c r="A29" s="8">
        <v>17</v>
      </c>
      <c r="B29" s="45"/>
      <c r="C29" s="45"/>
      <c r="D29" s="46"/>
      <c r="E29" s="47"/>
      <c r="F29" s="48"/>
      <c r="G29" s="49"/>
      <c r="H29" s="50"/>
      <c r="I29" s="50"/>
      <c r="J29" s="50"/>
      <c r="K29" s="76"/>
      <c r="L29" s="38"/>
      <c r="M29" s="50"/>
      <c r="N29" s="77"/>
      <c r="O29" s="50"/>
      <c r="P29" s="50"/>
      <c r="Q29" s="38"/>
      <c r="R29" s="78"/>
    </row>
    <row r="30" spans="1:18" ht="25.5" customHeight="1" x14ac:dyDescent="0.4">
      <c r="A30" s="8">
        <v>18</v>
      </c>
      <c r="B30" s="45"/>
      <c r="C30" s="45"/>
      <c r="D30" s="46"/>
      <c r="E30" s="47"/>
      <c r="F30" s="48"/>
      <c r="G30" s="49"/>
      <c r="H30" s="50"/>
      <c r="I30" s="50"/>
      <c r="J30" s="50"/>
      <c r="K30" s="76"/>
      <c r="L30" s="38"/>
      <c r="M30" s="50"/>
      <c r="N30" s="77"/>
      <c r="O30" s="50"/>
      <c r="P30" s="50"/>
      <c r="Q30" s="38"/>
      <c r="R30" s="78"/>
    </row>
    <row r="31" spans="1:18" ht="25.5" customHeight="1" x14ac:dyDescent="0.4">
      <c r="A31" s="8">
        <v>19</v>
      </c>
      <c r="B31" s="45"/>
      <c r="C31" s="45"/>
      <c r="D31" s="46"/>
      <c r="E31" s="47"/>
      <c r="F31" s="48"/>
      <c r="G31" s="49"/>
      <c r="H31" s="50"/>
      <c r="I31" s="50"/>
      <c r="J31" s="50"/>
      <c r="K31" s="76"/>
      <c r="L31" s="38"/>
      <c r="M31" s="50"/>
      <c r="N31" s="77"/>
      <c r="O31" s="50"/>
      <c r="P31" s="50"/>
      <c r="Q31" s="38"/>
      <c r="R31" s="78"/>
    </row>
    <row r="32" spans="1:18" ht="25.5" customHeight="1" x14ac:dyDescent="0.4">
      <c r="A32" s="8">
        <v>20</v>
      </c>
      <c r="B32" s="45"/>
      <c r="C32" s="45"/>
      <c r="D32" s="46"/>
      <c r="E32" s="47"/>
      <c r="F32" s="48"/>
      <c r="G32" s="49"/>
      <c r="H32" s="50"/>
      <c r="I32" s="50"/>
      <c r="J32" s="50"/>
      <c r="K32" s="76"/>
      <c r="L32" s="38"/>
      <c r="M32" s="50"/>
      <c r="N32" s="77"/>
      <c r="O32" s="50"/>
      <c r="P32" s="50"/>
      <c r="Q32" s="38"/>
      <c r="R32" s="78"/>
    </row>
    <row r="33" spans="1:18" ht="25.5" customHeight="1" x14ac:dyDescent="0.4">
      <c r="A33" s="8">
        <v>21</v>
      </c>
      <c r="B33" s="45"/>
      <c r="C33" s="45"/>
      <c r="D33" s="46"/>
      <c r="E33" s="47"/>
      <c r="F33" s="48"/>
      <c r="G33" s="49"/>
      <c r="H33" s="50"/>
      <c r="I33" s="50"/>
      <c r="J33" s="50"/>
      <c r="K33" s="76"/>
      <c r="L33" s="38"/>
      <c r="M33" s="50"/>
      <c r="N33" s="77"/>
      <c r="O33" s="50"/>
      <c r="P33" s="50"/>
      <c r="Q33" s="38"/>
      <c r="R33" s="78"/>
    </row>
    <row r="34" spans="1:18" ht="25.5" customHeight="1" x14ac:dyDescent="0.4">
      <c r="A34" s="8">
        <v>22</v>
      </c>
      <c r="B34" s="45"/>
      <c r="C34" s="45"/>
      <c r="D34" s="46"/>
      <c r="E34" s="47"/>
      <c r="F34" s="48"/>
      <c r="G34" s="49"/>
      <c r="H34" s="50"/>
      <c r="I34" s="50"/>
      <c r="J34" s="50"/>
      <c r="K34" s="76"/>
      <c r="L34" s="38"/>
      <c r="M34" s="50"/>
      <c r="N34" s="77"/>
      <c r="O34" s="50"/>
      <c r="P34" s="50"/>
      <c r="Q34" s="38"/>
      <c r="R34" s="78"/>
    </row>
    <row r="35" spans="1:18" ht="25.5" customHeight="1" x14ac:dyDescent="0.4">
      <c r="A35" s="8">
        <v>23</v>
      </c>
      <c r="B35" s="45"/>
      <c r="C35" s="45"/>
      <c r="D35" s="46"/>
      <c r="E35" s="47"/>
      <c r="F35" s="48"/>
      <c r="G35" s="49"/>
      <c r="H35" s="50"/>
      <c r="I35" s="50"/>
      <c r="J35" s="50"/>
      <c r="K35" s="76"/>
      <c r="L35" s="38"/>
      <c r="M35" s="50"/>
      <c r="N35" s="77"/>
      <c r="O35" s="50"/>
      <c r="P35" s="50"/>
      <c r="Q35" s="38"/>
      <c r="R35" s="78"/>
    </row>
    <row r="36" spans="1:18" ht="25.5" customHeight="1" x14ac:dyDescent="0.4">
      <c r="A36" s="8">
        <v>24</v>
      </c>
      <c r="B36" s="45"/>
      <c r="C36" s="45"/>
      <c r="D36" s="46"/>
      <c r="E36" s="47"/>
      <c r="F36" s="48"/>
      <c r="G36" s="49"/>
      <c r="H36" s="50"/>
      <c r="I36" s="50"/>
      <c r="J36" s="50"/>
      <c r="K36" s="76"/>
      <c r="L36" s="38"/>
      <c r="M36" s="50"/>
      <c r="N36" s="77"/>
      <c r="O36" s="50"/>
      <c r="P36" s="50"/>
      <c r="Q36" s="38"/>
      <c r="R36" s="78"/>
    </row>
    <row r="37" spans="1:18" ht="25.5" customHeight="1" x14ac:dyDescent="0.4">
      <c r="A37" s="8">
        <v>25</v>
      </c>
      <c r="B37" s="45"/>
      <c r="C37" s="45"/>
      <c r="D37" s="46"/>
      <c r="E37" s="47"/>
      <c r="F37" s="48"/>
      <c r="G37" s="49"/>
      <c r="H37" s="50"/>
      <c r="I37" s="50"/>
      <c r="J37" s="50"/>
      <c r="K37" s="76"/>
      <c r="L37" s="38"/>
      <c r="M37" s="50"/>
      <c r="N37" s="77"/>
      <c r="O37" s="50"/>
      <c r="P37" s="50"/>
      <c r="Q37" s="38"/>
      <c r="R37" s="78"/>
    </row>
    <row r="38" spans="1:18" ht="25.5" customHeight="1" x14ac:dyDescent="0.4">
      <c r="A38" s="8">
        <v>26</v>
      </c>
      <c r="B38" s="45"/>
      <c r="C38" s="45"/>
      <c r="D38" s="46"/>
      <c r="E38" s="47"/>
      <c r="F38" s="48"/>
      <c r="G38" s="49"/>
      <c r="H38" s="50"/>
      <c r="I38" s="50"/>
      <c r="J38" s="50"/>
      <c r="K38" s="76"/>
      <c r="L38" s="38"/>
      <c r="M38" s="50"/>
      <c r="N38" s="77"/>
      <c r="O38" s="50"/>
      <c r="P38" s="50"/>
      <c r="Q38" s="38"/>
      <c r="R38" s="78"/>
    </row>
    <row r="39" spans="1:18" ht="25.5" customHeight="1" x14ac:dyDescent="0.4">
      <c r="A39" s="8">
        <v>27</v>
      </c>
      <c r="B39" s="45"/>
      <c r="C39" s="45"/>
      <c r="D39" s="46"/>
      <c r="E39" s="47"/>
      <c r="F39" s="48"/>
      <c r="G39" s="49"/>
      <c r="H39" s="50"/>
      <c r="I39" s="50"/>
      <c r="J39" s="50"/>
      <c r="K39" s="76"/>
      <c r="L39" s="38"/>
      <c r="M39" s="50"/>
      <c r="N39" s="77"/>
      <c r="O39" s="50"/>
      <c r="P39" s="50"/>
      <c r="Q39" s="38"/>
      <c r="R39" s="78"/>
    </row>
    <row r="40" spans="1:18" ht="25.5" customHeight="1" x14ac:dyDescent="0.4">
      <c r="A40" s="8">
        <v>28</v>
      </c>
      <c r="B40" s="45"/>
      <c r="C40" s="45"/>
      <c r="D40" s="46"/>
      <c r="E40" s="47"/>
      <c r="F40" s="48"/>
      <c r="G40" s="49"/>
      <c r="H40" s="50"/>
      <c r="I40" s="50"/>
      <c r="J40" s="50"/>
      <c r="K40" s="76"/>
      <c r="L40" s="38"/>
      <c r="M40" s="50"/>
      <c r="N40" s="77"/>
      <c r="O40" s="50"/>
      <c r="P40" s="50"/>
      <c r="Q40" s="38"/>
      <c r="R40" s="78"/>
    </row>
    <row r="41" spans="1:18" ht="25.5" customHeight="1" x14ac:dyDescent="0.4">
      <c r="A41" s="8">
        <v>29</v>
      </c>
      <c r="B41" s="45"/>
      <c r="C41" s="45"/>
      <c r="D41" s="46"/>
      <c r="E41" s="47"/>
      <c r="F41" s="48"/>
      <c r="G41" s="49"/>
      <c r="H41" s="50"/>
      <c r="I41" s="50"/>
      <c r="J41" s="50"/>
      <c r="K41" s="76"/>
      <c r="L41" s="38"/>
      <c r="M41" s="50"/>
      <c r="N41" s="77"/>
      <c r="O41" s="50"/>
      <c r="P41" s="50"/>
      <c r="Q41" s="38"/>
      <c r="R41" s="78"/>
    </row>
    <row r="42" spans="1:18" ht="25.5" customHeight="1" x14ac:dyDescent="0.4">
      <c r="A42" s="8">
        <v>30</v>
      </c>
      <c r="B42" s="45"/>
      <c r="C42" s="45"/>
      <c r="D42" s="46"/>
      <c r="E42" s="47"/>
      <c r="F42" s="48"/>
      <c r="G42" s="49"/>
      <c r="H42" s="50"/>
      <c r="I42" s="50"/>
      <c r="J42" s="50"/>
      <c r="K42" s="76"/>
      <c r="L42" s="38"/>
      <c r="M42" s="50"/>
      <c r="N42" s="77"/>
      <c r="O42" s="50"/>
      <c r="P42" s="50"/>
      <c r="Q42" s="38"/>
      <c r="R42" s="78"/>
    </row>
    <row r="43" spans="1:18" ht="25.5" customHeight="1" x14ac:dyDescent="0.4">
      <c r="A43" s="8">
        <v>31</v>
      </c>
      <c r="B43" s="45"/>
      <c r="C43" s="45"/>
      <c r="D43" s="46"/>
      <c r="E43" s="47"/>
      <c r="F43" s="48"/>
      <c r="G43" s="49"/>
      <c r="H43" s="50"/>
      <c r="I43" s="50"/>
      <c r="J43" s="50"/>
      <c r="K43" s="76"/>
      <c r="L43" s="38"/>
      <c r="M43" s="50"/>
      <c r="N43" s="77"/>
      <c r="O43" s="50"/>
      <c r="P43" s="50"/>
      <c r="Q43" s="38"/>
      <c r="R43" s="78"/>
    </row>
    <row r="44" spans="1:18" ht="25.5" customHeight="1" x14ac:dyDescent="0.4">
      <c r="A44" s="8">
        <v>32</v>
      </c>
      <c r="B44" s="45"/>
      <c r="C44" s="45"/>
      <c r="D44" s="46"/>
      <c r="E44" s="47"/>
      <c r="F44" s="48"/>
      <c r="G44" s="49"/>
      <c r="H44" s="50"/>
      <c r="I44" s="50"/>
      <c r="J44" s="50"/>
      <c r="K44" s="76"/>
      <c r="L44" s="38"/>
      <c r="M44" s="50"/>
      <c r="N44" s="77"/>
      <c r="O44" s="50"/>
      <c r="P44" s="50"/>
      <c r="Q44" s="38"/>
      <c r="R44" s="78"/>
    </row>
    <row r="45" spans="1:18" ht="25.5" customHeight="1" x14ac:dyDescent="0.4">
      <c r="A45" s="8">
        <v>33</v>
      </c>
      <c r="B45" s="45"/>
      <c r="C45" s="45"/>
      <c r="D45" s="46"/>
      <c r="E45" s="47"/>
      <c r="F45" s="48"/>
      <c r="G45" s="49"/>
      <c r="H45" s="50"/>
      <c r="I45" s="50"/>
      <c r="J45" s="50"/>
      <c r="K45" s="76"/>
      <c r="L45" s="38"/>
      <c r="M45" s="50"/>
      <c r="N45" s="77"/>
      <c r="O45" s="50"/>
      <c r="P45" s="50"/>
      <c r="Q45" s="38"/>
      <c r="R45" s="78"/>
    </row>
    <row r="46" spans="1:18" ht="25.5" customHeight="1" x14ac:dyDescent="0.4">
      <c r="A46" s="8">
        <v>34</v>
      </c>
      <c r="B46" s="45"/>
      <c r="C46" s="45"/>
      <c r="D46" s="46"/>
      <c r="E46" s="47"/>
      <c r="F46" s="48"/>
      <c r="G46" s="49"/>
      <c r="H46" s="50"/>
      <c r="I46" s="50"/>
      <c r="J46" s="50"/>
      <c r="K46" s="76"/>
      <c r="L46" s="38"/>
      <c r="M46" s="50"/>
      <c r="N46" s="77"/>
      <c r="O46" s="50"/>
      <c r="P46" s="50"/>
      <c r="Q46" s="38"/>
      <c r="R46" s="78"/>
    </row>
    <row r="47" spans="1:18" ht="25.5" customHeight="1" x14ac:dyDescent="0.4">
      <c r="A47" s="8">
        <v>35</v>
      </c>
      <c r="B47" s="45"/>
      <c r="C47" s="45"/>
      <c r="D47" s="46"/>
      <c r="E47" s="47"/>
      <c r="F47" s="48"/>
      <c r="G47" s="49"/>
      <c r="H47" s="50"/>
      <c r="I47" s="50"/>
      <c r="J47" s="50"/>
      <c r="K47" s="76"/>
      <c r="L47" s="38"/>
      <c r="M47" s="50"/>
      <c r="N47" s="77"/>
      <c r="O47" s="50"/>
      <c r="P47" s="50"/>
      <c r="Q47" s="38"/>
      <c r="R47" s="78"/>
    </row>
    <row r="48" spans="1:18" ht="25.5" customHeight="1" x14ac:dyDescent="0.4">
      <c r="A48" s="8">
        <v>36</v>
      </c>
      <c r="B48" s="45"/>
      <c r="C48" s="45"/>
      <c r="D48" s="46"/>
      <c r="E48" s="47"/>
      <c r="F48" s="48"/>
      <c r="G48" s="49"/>
      <c r="H48" s="50"/>
      <c r="I48" s="50"/>
      <c r="J48" s="50"/>
      <c r="K48" s="76"/>
      <c r="L48" s="38"/>
      <c r="M48" s="50"/>
      <c r="N48" s="77"/>
      <c r="O48" s="50"/>
      <c r="P48" s="50"/>
      <c r="Q48" s="38"/>
      <c r="R48" s="78"/>
    </row>
    <row r="49" spans="1:18" ht="25.5" customHeight="1" x14ac:dyDescent="0.4">
      <c r="A49" s="8">
        <v>37</v>
      </c>
      <c r="B49" s="45"/>
      <c r="C49" s="45"/>
      <c r="D49" s="46"/>
      <c r="E49" s="47"/>
      <c r="F49" s="48"/>
      <c r="G49" s="49"/>
      <c r="H49" s="50"/>
      <c r="I49" s="50"/>
      <c r="J49" s="50"/>
      <c r="K49" s="76"/>
      <c r="L49" s="38"/>
      <c r="M49" s="50"/>
      <c r="N49" s="77"/>
      <c r="O49" s="50"/>
      <c r="P49" s="50"/>
      <c r="Q49" s="38"/>
      <c r="R49" s="78"/>
    </row>
    <row r="50" spans="1:18" ht="25.5" customHeight="1" x14ac:dyDescent="0.4">
      <c r="A50" s="8">
        <v>38</v>
      </c>
      <c r="B50" s="45"/>
      <c r="C50" s="45"/>
      <c r="D50" s="46"/>
      <c r="E50" s="47"/>
      <c r="F50" s="48"/>
      <c r="G50" s="49"/>
      <c r="H50" s="50"/>
      <c r="I50" s="50"/>
      <c r="J50" s="50"/>
      <c r="K50" s="76"/>
      <c r="L50" s="38"/>
      <c r="M50" s="50"/>
      <c r="N50" s="77"/>
      <c r="O50" s="50"/>
      <c r="P50" s="50"/>
      <c r="Q50" s="38"/>
      <c r="R50" s="78"/>
    </row>
    <row r="51" spans="1:18" ht="25.5" customHeight="1" x14ac:dyDescent="0.4">
      <c r="A51" s="8">
        <v>39</v>
      </c>
      <c r="B51" s="45"/>
      <c r="C51" s="45"/>
      <c r="D51" s="46"/>
      <c r="E51" s="47"/>
      <c r="F51" s="48"/>
      <c r="G51" s="49"/>
      <c r="H51" s="50"/>
      <c r="I51" s="50"/>
      <c r="J51" s="50"/>
      <c r="K51" s="76"/>
      <c r="L51" s="38"/>
      <c r="M51" s="50"/>
      <c r="N51" s="77"/>
      <c r="O51" s="50"/>
      <c r="P51" s="50"/>
      <c r="Q51" s="38"/>
      <c r="R51" s="78"/>
    </row>
    <row r="52" spans="1:18" ht="25.5" customHeight="1" x14ac:dyDescent="0.4">
      <c r="A52" s="8">
        <v>40</v>
      </c>
      <c r="B52" s="45"/>
      <c r="C52" s="45"/>
      <c r="D52" s="46"/>
      <c r="E52" s="47"/>
      <c r="F52" s="48"/>
      <c r="G52" s="49"/>
      <c r="H52" s="50"/>
      <c r="I52" s="50"/>
      <c r="J52" s="50"/>
      <c r="K52" s="76"/>
      <c r="L52" s="38"/>
      <c r="M52" s="50"/>
      <c r="N52" s="77"/>
      <c r="O52" s="50"/>
      <c r="P52" s="50"/>
      <c r="Q52" s="38"/>
      <c r="R52" s="78"/>
    </row>
  </sheetData>
  <sheetProtection algorithmName="SHA-512" hashValue="btDXxUqOGNnb+M+fb0Tp5L75so8VGCkZLl9k0mlxavfCXKyS8e+GjOVMgdIsNmdcZ8GXE81kFKCLxlCs4wdKvQ==" saltValue="B7E9QCO3D/jG+NWyGDhQkw==" spinCount="100000" sheet="1" objects="1" scenarios="1"/>
  <mergeCells count="5">
    <mergeCell ref="D4:H4"/>
    <mergeCell ref="D5:H5"/>
    <mergeCell ref="E6:H6"/>
    <mergeCell ref="D7:H7"/>
    <mergeCell ref="D8:H8"/>
  </mergeCells>
  <phoneticPr fontId="1"/>
  <dataValidations count="3">
    <dataValidation type="whole" imeMode="halfAlpha" allowBlank="1" showInputMessage="1" showErrorMessage="1" sqref="E13:F52" xr:uid="{3795AB17-F1AB-4DBE-9690-B6F8514F77E2}">
      <formula1>1</formula1>
      <formula2>300</formula2>
    </dataValidation>
    <dataValidation imeMode="halfAlpha" allowBlank="1" showInputMessage="1" showErrorMessage="1" sqref="E12:F12 D13:D52" xr:uid="{83F04FF0-6C98-4DB4-B28A-88796E689BFF}"/>
    <dataValidation imeMode="fullKatakana" allowBlank="1" showInputMessage="1" showErrorMessage="1" sqref="C13:C52" xr:uid="{9F6A2FC3-07EF-4935-B9C7-A040D12792A8}"/>
  </dataValidations>
  <pageMargins left="0.7" right="0.7" top="0.75" bottom="0.75" header="0.3" footer="0.3"/>
  <pageSetup paperSize="9" orientation="landscape" horizontalDpi="4294967293" verticalDpi="0" r:id="rId1"/>
  <ignoredErrors>
    <ignoredError sqref="M12 R15:R16 S14:AF14 R18:R22 S17:AF17 S13:AF13 S15:AF16 S18:AF22 S12:AF12" calculatedColumn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CAFF673-2424-4FCE-B025-85D704756635}">
          <x14:formula1>
            <xm:f>リスト!$AB$3:$AB$5</xm:f>
          </x14:formula1>
          <xm:sqref>Q12</xm:sqref>
        </x14:dataValidation>
        <x14:dataValidation type="list" imeMode="halfAlpha" allowBlank="1" showInputMessage="1" showErrorMessage="1" xr:uid="{61FA093A-6F9E-4F51-8E81-AE8C1596FB93}">
          <x14:formula1>
            <xm:f>リスト!$G$3:$G$5</xm:f>
          </x14:formula1>
          <xm:sqref>G12:G52</xm:sqref>
        </x14:dataValidation>
        <x14:dataValidation type="list" allowBlank="1" showInputMessage="1" showErrorMessage="1" xr:uid="{FEE96A1F-B6ED-468F-918F-2A81EABD71DD}">
          <x14:formula1>
            <xm:f>リスト!$E$3:$E$7</xm:f>
          </x14:formula1>
          <xm:sqref>I12</xm:sqref>
        </x14:dataValidation>
        <x14:dataValidation type="list" allowBlank="1" showInputMessage="1" showErrorMessage="1" xr:uid="{B6E8D9AA-5080-416D-B851-EEBA9C87884A}">
          <x14:formula1>
            <xm:f>リスト!$L$3:$L$6</xm:f>
          </x14:formula1>
          <xm:sqref>M12</xm:sqref>
        </x14:dataValidation>
        <x14:dataValidation type="list" allowBlank="1" showInputMessage="1" showErrorMessage="1" xr:uid="{38C36B86-E791-4FCE-8E6B-DE44E02FADF6}">
          <x14:formula1>
            <xm:f>リスト!$K$3:$K$6</xm:f>
          </x14:formula1>
          <xm:sqref>P12</xm:sqref>
        </x14:dataValidation>
        <x14:dataValidation type="list" allowBlank="1" showInputMessage="1" showErrorMessage="1" xr:uid="{7D9649B0-5F12-44D9-84E0-55461869D1AC}">
          <x14:formula1>
            <xm:f>リスト!$G$3:$G$5</xm:f>
          </x14:formula1>
          <xm:sqref>G12:G52</xm:sqref>
        </x14:dataValidation>
        <x14:dataValidation type="list" allowBlank="1" showInputMessage="1" showErrorMessage="1" xr:uid="{4DC6F9D7-6B96-4997-ACC7-5C5601F217A4}">
          <x14:formula1>
            <xm:f>リスト!$B$3:$B$14</xm:f>
          </x14:formula1>
          <xm:sqref>H12</xm:sqref>
        </x14:dataValidation>
        <x14:dataValidation type="list" allowBlank="1" showInputMessage="1" showErrorMessage="1" xr:uid="{055D9D57-3E3E-4EDD-A298-F8FF2D0E5274}">
          <x14:formula1>
            <xm:f>リスト!$H$3:$H$8</xm:f>
          </x14:formula1>
          <xm:sqref>J12:J52 O12:O52</xm:sqref>
        </x14:dataValidation>
        <x14:dataValidation type="list" allowBlank="1" showInputMessage="1" showErrorMessage="1" xr:uid="{E9A2DD68-699F-45E7-826E-B1F14A5B85BA}">
          <x14:formula1>
            <xm:f>リスト!$B$4:$B$14</xm:f>
          </x14:formula1>
          <xm:sqref>H13:H52</xm:sqref>
        </x14:dataValidation>
        <x14:dataValidation type="list" allowBlank="1" showInputMessage="1" showErrorMessage="1" xr:uid="{FE6E025A-D6B0-468C-8E64-4930EBA3915F}">
          <x14:formula1>
            <xm:f>リスト!$E$4:$E$7</xm:f>
          </x14:formula1>
          <xm:sqref>I13:I52</xm:sqref>
        </x14:dataValidation>
        <x14:dataValidation type="list" allowBlank="1" showInputMessage="1" showErrorMessage="1" xr:uid="{F71AA079-C5E3-4AAC-A626-9D84AA5C4431}">
          <x14:formula1>
            <xm:f>リスト!$L$4:$L$6</xm:f>
          </x14:formula1>
          <xm:sqref>M13:M52</xm:sqref>
        </x14:dataValidation>
        <x14:dataValidation type="list" allowBlank="1" showInputMessage="1" showErrorMessage="1" xr:uid="{AA4BBCF2-DD05-4EFD-998B-DB81879455AD}">
          <x14:formula1>
            <xm:f>リスト!$K$4:$K$6</xm:f>
          </x14:formula1>
          <xm:sqref>P13:P52</xm:sqref>
        </x14:dataValidation>
        <x14:dataValidation type="list" allowBlank="1" showInputMessage="1" showErrorMessage="1" xr:uid="{34AD60A6-1EC7-4083-85B7-CB6210E7A603}">
          <x14:formula1>
            <xm:f>リスト!$P$15:$P$22</xm:f>
          </x14:formula1>
          <xm:sqref>R13:R52</xm:sqref>
        </x14:dataValidation>
        <x14:dataValidation type="list" allowBlank="1" showInputMessage="1" showErrorMessage="1" xr:uid="{693A06E7-BCF9-4291-A2DB-90648FA8D980}">
          <x14:formula1>
            <xm:f>リスト!$R$24:$R$85</xm:f>
          </x14:formula1>
          <xm:sqref>L12:L52</xm:sqref>
        </x14:dataValidation>
        <x14:dataValidation type="list" allowBlank="1" showInputMessage="1" showErrorMessage="1" xr:uid="{8964E3FE-F23B-462D-80F3-78BC0DE9CB04}">
          <x14:formula1>
            <xm:f>リスト!$AB$3:$AB$6</xm:f>
          </x14:formula1>
          <xm:sqref>Q13:Q52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69D8-7FBC-4D0E-BF17-2EEDCA12CDEC}">
  <dimension ref="B2:AB85"/>
  <sheetViews>
    <sheetView topLeftCell="J25" workbookViewId="0">
      <selection activeCell="S46" sqref="S46"/>
    </sheetView>
  </sheetViews>
  <sheetFormatPr defaultRowHeight="18.75" x14ac:dyDescent="0.4"/>
  <cols>
    <col min="2" max="2" width="13.75" bestFit="1" customWidth="1"/>
    <col min="5" max="5" width="15.875" customWidth="1"/>
    <col min="8" max="8" width="12.125" customWidth="1"/>
    <col min="9" max="9" width="11.375" bestFit="1" customWidth="1"/>
    <col min="10" max="10" width="11.5" bestFit="1" customWidth="1"/>
    <col min="11" max="11" width="17.25" bestFit="1" customWidth="1"/>
    <col min="12" max="12" width="10.25" customWidth="1"/>
    <col min="14" max="15" width="10.25" customWidth="1"/>
    <col min="16" max="17" width="12.375" customWidth="1"/>
    <col min="18" max="18" width="29.875" bestFit="1" customWidth="1"/>
    <col min="19" max="19" width="38.625" customWidth="1"/>
    <col min="20" max="21" width="29.875" bestFit="1" customWidth="1"/>
    <col min="22" max="22" width="29.625" bestFit="1" customWidth="1"/>
    <col min="23" max="23" width="33.125" customWidth="1"/>
    <col min="24" max="24" width="21.375" customWidth="1"/>
    <col min="25" max="25" width="29.625" bestFit="1" customWidth="1"/>
    <col min="26" max="26" width="30.75" customWidth="1"/>
    <col min="27" max="27" width="23.625" customWidth="1"/>
    <col min="28" max="28" width="34.75" customWidth="1"/>
  </cols>
  <sheetData>
    <row r="2" spans="2:28" ht="32.25" customHeight="1" x14ac:dyDescent="0.4">
      <c r="B2" t="s">
        <v>11</v>
      </c>
      <c r="C2" t="s">
        <v>64</v>
      </c>
      <c r="E2" t="s">
        <v>12</v>
      </c>
      <c r="G2" t="s">
        <v>16</v>
      </c>
      <c r="H2" t="s">
        <v>36</v>
      </c>
      <c r="K2" t="s">
        <v>33</v>
      </c>
      <c r="L2" t="s">
        <v>40</v>
      </c>
      <c r="P2" t="s">
        <v>45</v>
      </c>
      <c r="Q2" t="s">
        <v>46</v>
      </c>
      <c r="R2" t="s">
        <v>111</v>
      </c>
      <c r="S2" t="s">
        <v>112</v>
      </c>
      <c r="T2" t="s">
        <v>138</v>
      </c>
      <c r="U2" t="s">
        <v>139</v>
      </c>
      <c r="V2" t="s">
        <v>146</v>
      </c>
      <c r="W2" t="s">
        <v>181</v>
      </c>
      <c r="X2" t="s">
        <v>51</v>
      </c>
      <c r="Y2" t="s">
        <v>52</v>
      </c>
      <c r="Z2" t="s">
        <v>53</v>
      </c>
      <c r="AA2" t="s">
        <v>54</v>
      </c>
      <c r="AB2" t="s">
        <v>76</v>
      </c>
    </row>
    <row r="3" spans="2:28" x14ac:dyDescent="0.4">
      <c r="B3" t="s">
        <v>71</v>
      </c>
      <c r="E3" t="s">
        <v>70</v>
      </c>
      <c r="G3" t="s">
        <v>70</v>
      </c>
      <c r="H3" t="s">
        <v>212</v>
      </c>
      <c r="I3" s="9"/>
      <c r="J3" s="9"/>
      <c r="K3" t="s">
        <v>58</v>
      </c>
      <c r="L3" t="s">
        <v>58</v>
      </c>
      <c r="P3" s="7" t="s">
        <v>70</v>
      </c>
      <c r="Q3" s="7" t="s">
        <v>70</v>
      </c>
      <c r="R3" s="7" t="s">
        <v>47</v>
      </c>
      <c r="S3" s="7" t="s">
        <v>47</v>
      </c>
      <c r="T3" s="7" t="s">
        <v>47</v>
      </c>
      <c r="U3" s="7" t="s">
        <v>47</v>
      </c>
      <c r="V3" s="7" t="s">
        <v>47</v>
      </c>
      <c r="W3" s="7" t="s">
        <v>47</v>
      </c>
      <c r="X3" t="s">
        <v>47</v>
      </c>
      <c r="Y3" t="s">
        <v>47</v>
      </c>
      <c r="Z3" t="s">
        <v>70</v>
      </c>
      <c r="AA3" t="s">
        <v>70</v>
      </c>
      <c r="AB3" t="s">
        <v>70</v>
      </c>
    </row>
    <row r="4" spans="2:28" x14ac:dyDescent="0.4">
      <c r="B4" t="s">
        <v>42</v>
      </c>
      <c r="C4" t="s">
        <v>34</v>
      </c>
      <c r="E4" t="s">
        <v>28</v>
      </c>
      <c r="G4" t="s">
        <v>14</v>
      </c>
      <c r="H4" t="s">
        <v>37</v>
      </c>
      <c r="I4" s="9"/>
      <c r="J4" s="9"/>
      <c r="K4" t="s">
        <v>34</v>
      </c>
      <c r="L4" t="s">
        <v>34</v>
      </c>
      <c r="P4" s="11" t="s">
        <v>178</v>
      </c>
      <c r="Q4" s="11" t="s">
        <v>177</v>
      </c>
      <c r="R4" s="7" t="s">
        <v>106</v>
      </c>
      <c r="S4" s="7" t="s">
        <v>106</v>
      </c>
      <c r="T4" s="7" t="s">
        <v>106</v>
      </c>
      <c r="U4" s="7" t="s">
        <v>106</v>
      </c>
      <c r="V4" s="7" t="s">
        <v>106</v>
      </c>
      <c r="W4" s="7" t="s">
        <v>106</v>
      </c>
      <c r="X4" s="7" t="s">
        <v>106</v>
      </c>
      <c r="Y4" s="7" t="s">
        <v>106</v>
      </c>
      <c r="Z4" s="7" t="s">
        <v>106</v>
      </c>
      <c r="AA4" s="7" t="s">
        <v>106</v>
      </c>
      <c r="AB4" s="91" t="s">
        <v>106</v>
      </c>
    </row>
    <row r="5" spans="2:28" x14ac:dyDescent="0.4">
      <c r="B5" t="s">
        <v>18</v>
      </c>
      <c r="C5" t="s">
        <v>34</v>
      </c>
      <c r="E5" t="s">
        <v>32</v>
      </c>
      <c r="G5" t="s">
        <v>15</v>
      </c>
      <c r="H5" t="s">
        <v>107</v>
      </c>
      <c r="I5" s="9"/>
      <c r="J5" s="9"/>
      <c r="K5" t="s">
        <v>41</v>
      </c>
      <c r="L5" t="s">
        <v>41</v>
      </c>
      <c r="R5" s="7" t="s">
        <v>49</v>
      </c>
      <c r="S5" s="7" t="s">
        <v>49</v>
      </c>
      <c r="T5" s="7" t="s">
        <v>49</v>
      </c>
      <c r="U5" s="7" t="s">
        <v>49</v>
      </c>
      <c r="V5" s="7" t="s">
        <v>49</v>
      </c>
      <c r="W5" s="7" t="s">
        <v>49</v>
      </c>
      <c r="X5" t="s">
        <v>48</v>
      </c>
      <c r="Y5" t="s">
        <v>48</v>
      </c>
      <c r="Z5" t="s">
        <v>48</v>
      </c>
      <c r="AA5" t="s">
        <v>48</v>
      </c>
      <c r="AB5" s="85" t="s">
        <v>48</v>
      </c>
    </row>
    <row r="6" spans="2:28" x14ac:dyDescent="0.4">
      <c r="B6" t="s">
        <v>19</v>
      </c>
      <c r="C6" t="s">
        <v>34</v>
      </c>
      <c r="E6" t="s">
        <v>29</v>
      </c>
      <c r="H6" t="s">
        <v>109</v>
      </c>
      <c r="I6" s="9"/>
      <c r="J6" s="9"/>
      <c r="K6" t="s">
        <v>35</v>
      </c>
      <c r="L6" t="s">
        <v>35</v>
      </c>
      <c r="R6" t="s">
        <v>114</v>
      </c>
      <c r="S6" t="s">
        <v>126</v>
      </c>
      <c r="T6" t="s">
        <v>140</v>
      </c>
      <c r="U6" t="s">
        <v>141</v>
      </c>
      <c r="V6" t="s">
        <v>208</v>
      </c>
      <c r="W6" t="s">
        <v>210</v>
      </c>
      <c r="X6" t="s">
        <v>168</v>
      </c>
      <c r="Y6" t="s">
        <v>171</v>
      </c>
      <c r="Z6" t="s">
        <v>55</v>
      </c>
      <c r="AA6" t="s">
        <v>56</v>
      </c>
      <c r="AB6" t="s">
        <v>77</v>
      </c>
    </row>
    <row r="7" spans="2:28" x14ac:dyDescent="0.4">
      <c r="B7" t="s">
        <v>20</v>
      </c>
      <c r="C7" t="s">
        <v>34</v>
      </c>
      <c r="E7" t="s">
        <v>43</v>
      </c>
      <c r="H7" t="s">
        <v>110</v>
      </c>
      <c r="I7" s="9"/>
      <c r="J7" s="9"/>
      <c r="R7" t="s">
        <v>115</v>
      </c>
      <c r="S7" t="s">
        <v>127</v>
      </c>
      <c r="T7" t="s">
        <v>226</v>
      </c>
      <c r="U7" t="s">
        <v>142</v>
      </c>
      <c r="V7" t="s">
        <v>209</v>
      </c>
      <c r="W7" t="s">
        <v>211</v>
      </c>
      <c r="X7" t="s">
        <v>165</v>
      </c>
      <c r="Y7" t="s">
        <v>172</v>
      </c>
      <c r="Z7" t="s">
        <v>48</v>
      </c>
      <c r="AA7" t="s">
        <v>48</v>
      </c>
    </row>
    <row r="8" spans="2:28" x14ac:dyDescent="0.4">
      <c r="B8" t="s">
        <v>21</v>
      </c>
      <c r="C8" t="s">
        <v>41</v>
      </c>
      <c r="H8" t="s">
        <v>38</v>
      </c>
      <c r="I8" s="9"/>
      <c r="J8" s="9"/>
      <c r="R8" t="s">
        <v>116</v>
      </c>
      <c r="S8" t="s">
        <v>128</v>
      </c>
      <c r="T8" t="s">
        <v>225</v>
      </c>
      <c r="U8" t="s">
        <v>143</v>
      </c>
      <c r="V8" t="s">
        <v>155</v>
      </c>
      <c r="W8" t="s">
        <v>160</v>
      </c>
      <c r="X8" t="s">
        <v>169</v>
      </c>
      <c r="Y8" t="s">
        <v>173</v>
      </c>
      <c r="Z8" t="s">
        <v>213</v>
      </c>
      <c r="AA8" t="s">
        <v>219</v>
      </c>
    </row>
    <row r="9" spans="2:28" x14ac:dyDescent="0.4">
      <c r="B9" t="s">
        <v>22</v>
      </c>
      <c r="C9" t="s">
        <v>41</v>
      </c>
      <c r="H9" t="s">
        <v>39</v>
      </c>
      <c r="I9" s="9"/>
      <c r="J9" s="9"/>
      <c r="R9" t="s">
        <v>117</v>
      </c>
      <c r="S9" t="s">
        <v>129</v>
      </c>
      <c r="T9" t="s">
        <v>227</v>
      </c>
      <c r="U9" t="s">
        <v>144</v>
      </c>
      <c r="V9" t="s">
        <v>156</v>
      </c>
      <c r="W9" t="s">
        <v>161</v>
      </c>
      <c r="X9" t="s">
        <v>166</v>
      </c>
      <c r="Y9" t="s">
        <v>174</v>
      </c>
      <c r="Z9" t="s">
        <v>214</v>
      </c>
      <c r="AA9" t="s">
        <v>220</v>
      </c>
    </row>
    <row r="10" spans="2:28" x14ac:dyDescent="0.4">
      <c r="B10" t="s">
        <v>23</v>
      </c>
      <c r="C10" t="s">
        <v>41</v>
      </c>
      <c r="R10" s="7" t="s">
        <v>49</v>
      </c>
      <c r="S10" s="7" t="s">
        <v>49</v>
      </c>
      <c r="T10" t="s">
        <v>228</v>
      </c>
      <c r="U10" t="s">
        <v>145</v>
      </c>
      <c r="V10" s="12" t="s">
        <v>157</v>
      </c>
      <c r="W10" t="s">
        <v>162</v>
      </c>
      <c r="X10" t="s">
        <v>167</v>
      </c>
      <c r="Y10" t="s">
        <v>175</v>
      </c>
      <c r="Z10" t="s">
        <v>215</v>
      </c>
      <c r="AA10" t="s">
        <v>221</v>
      </c>
    </row>
    <row r="11" spans="2:28" x14ac:dyDescent="0.4">
      <c r="B11" t="s">
        <v>24</v>
      </c>
      <c r="C11" t="s">
        <v>35</v>
      </c>
      <c r="R11" t="s">
        <v>118</v>
      </c>
      <c r="S11" t="s">
        <v>119</v>
      </c>
      <c r="V11" s="7" t="s">
        <v>49</v>
      </c>
      <c r="W11" s="7" t="s">
        <v>49</v>
      </c>
      <c r="X11" t="s">
        <v>170</v>
      </c>
      <c r="Y11" t="s">
        <v>176</v>
      </c>
      <c r="Z11" t="s">
        <v>216</v>
      </c>
      <c r="AA11" t="s">
        <v>222</v>
      </c>
    </row>
    <row r="12" spans="2:28" x14ac:dyDescent="0.4">
      <c r="B12" t="s">
        <v>25</v>
      </c>
      <c r="C12" t="s">
        <v>35</v>
      </c>
      <c r="R12" t="s">
        <v>123</v>
      </c>
      <c r="S12" t="s">
        <v>120</v>
      </c>
      <c r="V12" t="s">
        <v>158</v>
      </c>
      <c r="W12" t="s">
        <v>163</v>
      </c>
      <c r="Z12" t="s">
        <v>217</v>
      </c>
      <c r="AA12" t="s">
        <v>223</v>
      </c>
    </row>
    <row r="13" spans="2:28" x14ac:dyDescent="0.4">
      <c r="B13" t="s">
        <v>26</v>
      </c>
      <c r="C13" t="s">
        <v>35</v>
      </c>
      <c r="G13" t="s">
        <v>28</v>
      </c>
      <c r="I13" t="s">
        <v>44</v>
      </c>
      <c r="K13" t="s">
        <v>62</v>
      </c>
      <c r="R13" t="s">
        <v>124</v>
      </c>
      <c r="S13" t="s">
        <v>121</v>
      </c>
      <c r="V13" t="s">
        <v>147</v>
      </c>
      <c r="W13" t="s">
        <v>151</v>
      </c>
      <c r="Z13" t="s">
        <v>218</v>
      </c>
      <c r="AA13" t="s">
        <v>224</v>
      </c>
    </row>
    <row r="14" spans="2:28" x14ac:dyDescent="0.4">
      <c r="B14" t="s">
        <v>27</v>
      </c>
      <c r="C14" t="s">
        <v>35</v>
      </c>
      <c r="G14" t="s">
        <v>59</v>
      </c>
      <c r="H14">
        <v>5000</v>
      </c>
      <c r="I14" t="s">
        <v>59</v>
      </c>
      <c r="J14">
        <v>5000</v>
      </c>
      <c r="K14" t="s">
        <v>62</v>
      </c>
      <c r="L14">
        <v>8000</v>
      </c>
      <c r="P14" t="s">
        <v>83</v>
      </c>
      <c r="R14" t="s">
        <v>125</v>
      </c>
      <c r="S14" t="s">
        <v>122</v>
      </c>
      <c r="V14" t="s">
        <v>159</v>
      </c>
      <c r="W14" t="s">
        <v>164</v>
      </c>
    </row>
    <row r="15" spans="2:28" x14ac:dyDescent="0.4">
      <c r="G15" t="s">
        <v>60</v>
      </c>
      <c r="H15">
        <v>5000</v>
      </c>
      <c r="I15" t="s">
        <v>41</v>
      </c>
      <c r="J15">
        <v>5000</v>
      </c>
      <c r="R15" s="7" t="s">
        <v>49</v>
      </c>
      <c r="S15" s="7" t="s">
        <v>49</v>
      </c>
      <c r="V15" t="s">
        <v>148</v>
      </c>
      <c r="W15" t="s">
        <v>152</v>
      </c>
    </row>
    <row r="16" spans="2:28" x14ac:dyDescent="0.4">
      <c r="G16" t="s">
        <v>61</v>
      </c>
      <c r="H16">
        <v>8000</v>
      </c>
      <c r="I16" t="s">
        <v>35</v>
      </c>
      <c r="J16">
        <v>7000</v>
      </c>
      <c r="P16">
        <v>5000</v>
      </c>
      <c r="R16" t="s">
        <v>130</v>
      </c>
      <c r="S16" t="s">
        <v>134</v>
      </c>
      <c r="V16" t="s">
        <v>149</v>
      </c>
      <c r="W16" t="s">
        <v>153</v>
      </c>
    </row>
    <row r="17" spans="16:23" x14ac:dyDescent="0.4">
      <c r="P17">
        <v>7000</v>
      </c>
      <c r="R17" t="s">
        <v>131</v>
      </c>
      <c r="S17" t="s">
        <v>135</v>
      </c>
      <c r="V17" t="s">
        <v>150</v>
      </c>
      <c r="W17" t="s">
        <v>154</v>
      </c>
    </row>
    <row r="18" spans="16:23" x14ac:dyDescent="0.4">
      <c r="P18">
        <v>8000</v>
      </c>
      <c r="R18" t="s">
        <v>132</v>
      </c>
      <c r="S18" t="s">
        <v>136</v>
      </c>
    </row>
    <row r="19" spans="16:23" x14ac:dyDescent="0.4">
      <c r="P19">
        <v>10000</v>
      </c>
      <c r="R19" t="s">
        <v>133</v>
      </c>
      <c r="S19" t="s">
        <v>137</v>
      </c>
    </row>
    <row r="20" spans="16:23" x14ac:dyDescent="0.4">
      <c r="P20">
        <v>12000</v>
      </c>
      <c r="R20" s="7"/>
    </row>
    <row r="21" spans="16:23" x14ac:dyDescent="0.4">
      <c r="P21">
        <v>13000</v>
      </c>
    </row>
    <row r="22" spans="16:23" x14ac:dyDescent="0.4">
      <c r="P22">
        <v>15000</v>
      </c>
    </row>
    <row r="23" spans="16:23" x14ac:dyDescent="0.4">
      <c r="R23" t="s">
        <v>81</v>
      </c>
    </row>
    <row r="24" spans="16:23" x14ac:dyDescent="0.4">
      <c r="R24" t="s">
        <v>47</v>
      </c>
    </row>
    <row r="25" spans="16:23" x14ac:dyDescent="0.4">
      <c r="R25" t="s">
        <v>113</v>
      </c>
    </row>
    <row r="26" spans="16:23" x14ac:dyDescent="0.4">
      <c r="R26" t="s">
        <v>48</v>
      </c>
    </row>
    <row r="27" spans="16:23" x14ac:dyDescent="0.4">
      <c r="R27" t="s">
        <v>50</v>
      </c>
    </row>
    <row r="28" spans="16:23" x14ac:dyDescent="0.4">
      <c r="R28" t="s">
        <v>48</v>
      </c>
    </row>
    <row r="29" spans="16:23" x14ac:dyDescent="0.4">
      <c r="R29" t="s">
        <v>191</v>
      </c>
    </row>
    <row r="30" spans="16:23" x14ac:dyDescent="0.4">
      <c r="R30" t="s">
        <v>192</v>
      </c>
    </row>
    <row r="31" spans="16:23" x14ac:dyDescent="0.4">
      <c r="R31" t="s">
        <v>193</v>
      </c>
    </row>
    <row r="32" spans="16:23" x14ac:dyDescent="0.4">
      <c r="R32" t="s">
        <v>194</v>
      </c>
    </row>
    <row r="33" spans="2:18" x14ac:dyDescent="0.4">
      <c r="R33" t="s">
        <v>48</v>
      </c>
    </row>
    <row r="34" spans="2:18" x14ac:dyDescent="0.4">
      <c r="R34" t="s">
        <v>195</v>
      </c>
    </row>
    <row r="35" spans="2:18" x14ac:dyDescent="0.4">
      <c r="R35" t="s">
        <v>196</v>
      </c>
    </row>
    <row r="36" spans="2:18" x14ac:dyDescent="0.4">
      <c r="R36" t="s">
        <v>197</v>
      </c>
    </row>
    <row r="37" spans="2:18" x14ac:dyDescent="0.4">
      <c r="R37" t="s">
        <v>198</v>
      </c>
    </row>
    <row r="38" spans="2:18" x14ac:dyDescent="0.4">
      <c r="R38" t="s">
        <v>48</v>
      </c>
    </row>
    <row r="39" spans="2:18" x14ac:dyDescent="0.4">
      <c r="R39" t="s">
        <v>199</v>
      </c>
    </row>
    <row r="40" spans="2:18" x14ac:dyDescent="0.4">
      <c r="R40" t="s">
        <v>200</v>
      </c>
    </row>
    <row r="41" spans="2:18" x14ac:dyDescent="0.4">
      <c r="H41" s="2"/>
      <c r="R41" t="s">
        <v>201</v>
      </c>
    </row>
    <row r="42" spans="2:18" ht="21" x14ac:dyDescent="0.4">
      <c r="B42" s="1" t="s">
        <v>0</v>
      </c>
      <c r="C42" s="2"/>
      <c r="D42" s="2"/>
      <c r="E42" s="2"/>
      <c r="F42" s="2"/>
      <c r="G42" s="2"/>
      <c r="H42" s="2"/>
      <c r="I42" s="2"/>
      <c r="J42" s="2" t="s">
        <v>108</v>
      </c>
      <c r="R42" t="s">
        <v>202</v>
      </c>
    </row>
    <row r="43" spans="2:18" ht="21" x14ac:dyDescent="0.4">
      <c r="B43" s="1" t="s">
        <v>1</v>
      </c>
      <c r="C43" s="2"/>
      <c r="D43" s="2"/>
      <c r="E43" s="2"/>
      <c r="F43" s="2"/>
      <c r="G43" s="2"/>
      <c r="H43" s="2"/>
      <c r="I43" s="2"/>
      <c r="J43" s="5" t="s">
        <v>13</v>
      </c>
      <c r="R43" t="s">
        <v>48</v>
      </c>
    </row>
    <row r="44" spans="2:18" x14ac:dyDescent="0.4">
      <c r="B44" s="2"/>
      <c r="C44" s="2"/>
      <c r="D44" s="2"/>
      <c r="E44" s="2"/>
      <c r="F44" s="2"/>
      <c r="G44" s="2"/>
      <c r="H44" s="81"/>
      <c r="I44" s="2"/>
      <c r="J44" s="2"/>
      <c r="R44" t="s">
        <v>140</v>
      </c>
    </row>
    <row r="45" spans="2:18" x14ac:dyDescent="0.4">
      <c r="B45" s="2"/>
      <c r="C45" s="3" t="s">
        <v>2</v>
      </c>
      <c r="D45" s="4"/>
      <c r="E45" s="80"/>
      <c r="F45" s="81"/>
      <c r="G45" s="81"/>
      <c r="H45" s="81"/>
      <c r="I45" s="82"/>
      <c r="J45" s="2"/>
      <c r="R45" t="s">
        <v>226</v>
      </c>
    </row>
    <row r="46" spans="2:18" x14ac:dyDescent="0.4">
      <c r="B46" s="2"/>
      <c r="C46" s="3" t="s">
        <v>3</v>
      </c>
      <c r="D46" s="4"/>
      <c r="E46" s="80"/>
      <c r="F46" s="81"/>
      <c r="G46" s="81"/>
      <c r="H46" s="83"/>
      <c r="I46" s="82"/>
      <c r="J46" s="2"/>
      <c r="R46" t="s">
        <v>225</v>
      </c>
    </row>
    <row r="47" spans="2:18" x14ac:dyDescent="0.4">
      <c r="B47" s="2"/>
      <c r="C47" s="3" t="s">
        <v>30</v>
      </c>
      <c r="D47" s="4"/>
      <c r="E47" s="8" t="s">
        <v>31</v>
      </c>
      <c r="F47" s="83"/>
      <c r="G47" s="83"/>
      <c r="H47" s="81"/>
      <c r="I47" s="84"/>
      <c r="J47" s="2"/>
      <c r="R47" t="s">
        <v>227</v>
      </c>
    </row>
    <row r="48" spans="2:18" x14ac:dyDescent="0.4">
      <c r="B48" s="2"/>
      <c r="C48" s="3" t="s">
        <v>4</v>
      </c>
      <c r="D48" s="4"/>
      <c r="E48" s="80"/>
      <c r="F48" s="81"/>
      <c r="G48" s="81"/>
      <c r="H48" s="81"/>
      <c r="I48" s="82"/>
      <c r="J48" s="2"/>
      <c r="R48" t="s">
        <v>228</v>
      </c>
    </row>
    <row r="49" spans="2:18" x14ac:dyDescent="0.4">
      <c r="B49" s="2"/>
      <c r="C49" s="3" t="s">
        <v>5</v>
      </c>
      <c r="D49" s="4"/>
      <c r="E49" s="80"/>
      <c r="F49" s="81"/>
      <c r="G49" s="81"/>
      <c r="I49" s="82"/>
      <c r="J49" s="2"/>
      <c r="R49" t="s">
        <v>48</v>
      </c>
    </row>
    <row r="50" spans="2:18" x14ac:dyDescent="0.4">
      <c r="R50" t="s">
        <v>141</v>
      </c>
    </row>
    <row r="51" spans="2:18" x14ac:dyDescent="0.4">
      <c r="R51" t="s">
        <v>142</v>
      </c>
    </row>
    <row r="52" spans="2:18" x14ac:dyDescent="0.4">
      <c r="R52" t="s">
        <v>143</v>
      </c>
    </row>
    <row r="53" spans="2:18" x14ac:dyDescent="0.4">
      <c r="R53" t="s">
        <v>144</v>
      </c>
    </row>
    <row r="54" spans="2:18" x14ac:dyDescent="0.4">
      <c r="R54" t="s">
        <v>145</v>
      </c>
    </row>
    <row r="55" spans="2:18" x14ac:dyDescent="0.4">
      <c r="R55" t="s">
        <v>48</v>
      </c>
    </row>
    <row r="56" spans="2:18" x14ac:dyDescent="0.4">
      <c r="R56" t="s">
        <v>208</v>
      </c>
    </row>
    <row r="57" spans="2:18" x14ac:dyDescent="0.4">
      <c r="R57" t="s">
        <v>209</v>
      </c>
    </row>
    <row r="58" spans="2:18" x14ac:dyDescent="0.4">
      <c r="R58" t="s">
        <v>155</v>
      </c>
    </row>
    <row r="59" spans="2:18" x14ac:dyDescent="0.4">
      <c r="R59" t="s">
        <v>156</v>
      </c>
    </row>
    <row r="60" spans="2:18" x14ac:dyDescent="0.4">
      <c r="R60" t="s">
        <v>157</v>
      </c>
    </row>
    <row r="61" spans="2:18" x14ac:dyDescent="0.4">
      <c r="R61" t="s">
        <v>48</v>
      </c>
    </row>
    <row r="62" spans="2:18" x14ac:dyDescent="0.4">
      <c r="R62" t="s">
        <v>210</v>
      </c>
    </row>
    <row r="63" spans="2:18" x14ac:dyDescent="0.4">
      <c r="R63" t="s">
        <v>211</v>
      </c>
    </row>
    <row r="64" spans="2:18" x14ac:dyDescent="0.4">
      <c r="R64" t="s">
        <v>160</v>
      </c>
    </row>
    <row r="65" spans="18:18" x14ac:dyDescent="0.4">
      <c r="R65" t="s">
        <v>161</v>
      </c>
    </row>
    <row r="66" spans="18:18" x14ac:dyDescent="0.4">
      <c r="R66" t="s">
        <v>162</v>
      </c>
    </row>
    <row r="67" spans="18:18" x14ac:dyDescent="0.4">
      <c r="R67" t="s">
        <v>48</v>
      </c>
    </row>
    <row r="68" spans="18:18" x14ac:dyDescent="0.4">
      <c r="R68" t="s">
        <v>168</v>
      </c>
    </row>
    <row r="69" spans="18:18" x14ac:dyDescent="0.4">
      <c r="R69" t="s">
        <v>165</v>
      </c>
    </row>
    <row r="70" spans="18:18" x14ac:dyDescent="0.4">
      <c r="R70" t="s">
        <v>169</v>
      </c>
    </row>
    <row r="71" spans="18:18" x14ac:dyDescent="0.4">
      <c r="R71" t="s">
        <v>166</v>
      </c>
    </row>
    <row r="72" spans="18:18" x14ac:dyDescent="0.4">
      <c r="R72" t="s">
        <v>167</v>
      </c>
    </row>
    <row r="73" spans="18:18" x14ac:dyDescent="0.4">
      <c r="R73" t="s">
        <v>170</v>
      </c>
    </row>
    <row r="74" spans="18:18" x14ac:dyDescent="0.4">
      <c r="R74" t="s">
        <v>48</v>
      </c>
    </row>
    <row r="75" spans="18:18" x14ac:dyDescent="0.4">
      <c r="R75" t="s">
        <v>171</v>
      </c>
    </row>
    <row r="76" spans="18:18" x14ac:dyDescent="0.4">
      <c r="R76" t="s">
        <v>172</v>
      </c>
    </row>
    <row r="77" spans="18:18" x14ac:dyDescent="0.4">
      <c r="R77" t="s">
        <v>173</v>
      </c>
    </row>
    <row r="78" spans="18:18" x14ac:dyDescent="0.4">
      <c r="R78" t="s">
        <v>174</v>
      </c>
    </row>
    <row r="79" spans="18:18" x14ac:dyDescent="0.4">
      <c r="R79" t="s">
        <v>175</v>
      </c>
    </row>
    <row r="80" spans="18:18" x14ac:dyDescent="0.4">
      <c r="R80" t="s">
        <v>176</v>
      </c>
    </row>
    <row r="81" spans="18:18" x14ac:dyDescent="0.4">
      <c r="R81" t="s">
        <v>48</v>
      </c>
    </row>
    <row r="82" spans="18:18" x14ac:dyDescent="0.4">
      <c r="R82" t="s">
        <v>204</v>
      </c>
    </row>
    <row r="83" spans="18:18" x14ac:dyDescent="0.4">
      <c r="R83" t="s">
        <v>48</v>
      </c>
    </row>
    <row r="84" spans="18:18" x14ac:dyDescent="0.4">
      <c r="R84" t="s">
        <v>203</v>
      </c>
    </row>
    <row r="85" spans="18:18" x14ac:dyDescent="0.4">
      <c r="R85" t="s">
        <v>48</v>
      </c>
    </row>
  </sheetData>
  <phoneticPr fontId="1"/>
  <hyperlinks>
    <hyperlink ref="J43" r:id="rId1" xr:uid="{95AAEE31-EED3-48E4-ADBC-1B4F0CF2675F}"/>
  </hyperlinks>
  <pageMargins left="0.7" right="0.7" top="0.75" bottom="0.75" header="0.3" footer="0.3"/>
  <drawing r:id="rId2"/>
  <tableParts count="16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30</vt:i4>
      </vt:variant>
    </vt:vector>
  </HeadingPairs>
  <TitlesOfParts>
    <vt:vector size="33" baseType="lpstr">
      <vt:lpstr>参加申込一覧(自動入力用)</vt:lpstr>
      <vt:lpstr>参加申込一覧 (手入力用)</vt:lpstr>
      <vt:lpstr>リスト</vt:lpstr>
      <vt:lpstr>'参加申込一覧 (手入力用)'!プムセ</vt:lpstr>
      <vt:lpstr>プムセ</vt:lpstr>
      <vt:lpstr>'参加申込一覧 (手入力用)'!女カデット</vt:lpstr>
      <vt:lpstr>女カデット</vt:lpstr>
      <vt:lpstr>'参加申込一覧 (手入力用)'!女シニア</vt:lpstr>
      <vt:lpstr>女シニア</vt:lpstr>
      <vt:lpstr>'参加申込一覧 (手入力用)'!女チルドレン</vt:lpstr>
      <vt:lpstr>女チルドレン</vt:lpstr>
      <vt:lpstr>'参加申込一覧 (手入力用)'!女マスターズ</vt:lpstr>
      <vt:lpstr>女マスターズ</vt:lpstr>
      <vt:lpstr>女高校生</vt:lpstr>
      <vt:lpstr>女小学生</vt:lpstr>
      <vt:lpstr>女中学生</vt:lpstr>
      <vt:lpstr>'参加申込一覧 (手入力用)'!女幼児</vt:lpstr>
      <vt:lpstr>女幼児</vt:lpstr>
      <vt:lpstr>'参加申込一覧 (手入力用)'!男カデット</vt:lpstr>
      <vt:lpstr>男カデット</vt:lpstr>
      <vt:lpstr>'参加申込一覧 (手入力用)'!男シニア</vt:lpstr>
      <vt:lpstr>男シニア</vt:lpstr>
      <vt:lpstr>'参加申込一覧 (手入力用)'!男ジュニア</vt:lpstr>
      <vt:lpstr>男ジュニア</vt:lpstr>
      <vt:lpstr>'参加申込一覧 (手入力用)'!男チルドレン</vt:lpstr>
      <vt:lpstr>男チルドレン</vt:lpstr>
      <vt:lpstr>'参加申込一覧 (手入力用)'!男マスターズ</vt:lpstr>
      <vt:lpstr>男マスターズ</vt:lpstr>
      <vt:lpstr>男高校生</vt:lpstr>
      <vt:lpstr>男小学生</vt:lpstr>
      <vt:lpstr>男中学生</vt:lpstr>
      <vt:lpstr>'参加申込一覧 (手入力用)'!男幼児</vt:lpstr>
      <vt:lpstr>男幼児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良生 中谷</dc:creator>
  <cp:lastModifiedBy>良生 中谷</cp:lastModifiedBy>
  <cp:lastPrinted>2024-03-30T07:54:53Z</cp:lastPrinted>
  <dcterms:created xsi:type="dcterms:W3CDTF">2024-03-26T11:35:37Z</dcterms:created>
  <dcterms:modified xsi:type="dcterms:W3CDTF">2025-03-19T13:47:12Z</dcterms:modified>
</cp:coreProperties>
</file>